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71f0af93f9c17/Cloud - Tomas/MEGGY-T/Pracovne verzie/Cenníky pre 2024/"/>
    </mc:Choice>
  </mc:AlternateContent>
  <xr:revisionPtr revIDLastSave="9" documentId="13_ncr:1_{5E85B27C-55F1-4CBF-8A47-0893D427C52B}" xr6:coauthVersionLast="47" xr6:coauthVersionMax="47" xr10:uidLastSave="{B9273C2F-DB59-443F-AA33-1EE943F64920}"/>
  <workbookProtection workbookAlgorithmName="SHA-512" workbookHashValue="yLWjZNnXM7gS96kNHi0fXDw8ym9IMZPhsb5hRYx7MKdyJyo1rKfpANnTfTQy4bWcllmuB0ssOUw1qDAY4H0zcQ==" workbookSaltValue="SkouI0EK1A3s4Jc8QImRxg==" workbookSpinCount="100000" lockStructure="1"/>
  <bookViews>
    <workbookView xWindow="-120" yWindow="-120" windowWidth="29040" windowHeight="15840" firstSheet="1" activeTab="2" xr2:uid="{16ACEB5F-FB10-46C9-AA7D-172366510091}"/>
  </bookViews>
  <sheets>
    <sheet name="Cenník" sheetId="2" state="hidden" r:id="rId1"/>
    <sheet name="Fakturačné údaje" sheetId="4" r:id="rId2"/>
    <sheet name="Papierové výrobky" sheetId="1" r:id="rId3"/>
    <sheet name="Sumár objednávky" sheetId="3" r:id="rId4"/>
  </sheets>
  <definedNames>
    <definedName name="_xlnm.Print_Area" localSheetId="1">'Fakturačné údaje'!$B$2:$J$49</definedName>
    <definedName name="_xlnm.Print_Area" localSheetId="2">'Papierové výrobky'!$B$2:$N$165</definedName>
    <definedName name="_xlnm.Print_Area" localSheetId="3">'Sumár objednávky'!$B$2:$F$4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5" i="1" l="1"/>
  <c r="K145" i="1"/>
  <c r="M145" i="1" s="1"/>
  <c r="J142" i="1"/>
  <c r="K142" i="1"/>
  <c r="M142" i="1" s="1"/>
  <c r="J105" i="1"/>
  <c r="K105" i="1"/>
  <c r="M105" i="1" s="1"/>
  <c r="J106" i="1"/>
  <c r="K106" i="1"/>
  <c r="M106" i="1" s="1"/>
  <c r="J107" i="1"/>
  <c r="K107" i="1"/>
  <c r="M107" i="1" s="1"/>
  <c r="J108" i="1"/>
  <c r="K108" i="1"/>
  <c r="M108" i="1" s="1"/>
  <c r="J109" i="1"/>
  <c r="K109" i="1"/>
  <c r="M109" i="1" s="1"/>
  <c r="F275" i="2"/>
  <c r="J275" i="2" s="1"/>
  <c r="F276" i="2"/>
  <c r="J276" i="2" s="1"/>
  <c r="F277" i="2"/>
  <c r="J277" i="2" s="1"/>
  <c r="F278" i="2"/>
  <c r="J278" i="2" s="1"/>
  <c r="F279" i="2"/>
  <c r="J279" i="2" s="1"/>
  <c r="F280" i="2"/>
  <c r="J280" i="2" s="1"/>
  <c r="F281" i="2"/>
  <c r="J281" i="2" s="1"/>
  <c r="F282" i="2"/>
  <c r="J282" i="2" s="1"/>
  <c r="F283" i="2"/>
  <c r="F284" i="2"/>
  <c r="J284" i="2" s="1"/>
  <c r="F285" i="2"/>
  <c r="J285" i="2" s="1"/>
  <c r="F286" i="2"/>
  <c r="J286" i="2" s="1"/>
  <c r="F287" i="2"/>
  <c r="J287" i="2" s="1"/>
  <c r="F288" i="2"/>
  <c r="J288" i="2" s="1"/>
  <c r="F289" i="2"/>
  <c r="J289" i="2" s="1"/>
  <c r="F290" i="2"/>
  <c r="J290" i="2" s="1"/>
  <c r="F291" i="2"/>
  <c r="J291" i="2" s="1"/>
  <c r="F292" i="2"/>
  <c r="J292" i="2" s="1"/>
  <c r="F293" i="2"/>
  <c r="J293" i="2" s="1"/>
  <c r="F294" i="2"/>
  <c r="J294" i="2" s="1"/>
  <c r="F295" i="2"/>
  <c r="J88" i="1"/>
  <c r="K88" i="1"/>
  <c r="M88" i="1" s="1"/>
  <c r="J89" i="1"/>
  <c r="K89" i="1"/>
  <c r="M89" i="1" s="1"/>
  <c r="J90" i="1"/>
  <c r="K90" i="1"/>
  <c r="M90" i="1" s="1"/>
  <c r="J91" i="1"/>
  <c r="K91" i="1"/>
  <c r="M91" i="1" s="1"/>
  <c r="J92" i="1"/>
  <c r="K92" i="1"/>
  <c r="M92" i="1" s="1"/>
  <c r="J93" i="1"/>
  <c r="K93" i="1"/>
  <c r="M93" i="1" s="1"/>
  <c r="J94" i="1"/>
  <c r="K94" i="1"/>
  <c r="M94" i="1" s="1"/>
  <c r="J95" i="1"/>
  <c r="K95" i="1"/>
  <c r="M95" i="1" s="1"/>
  <c r="J96" i="1"/>
  <c r="K96" i="1"/>
  <c r="M96" i="1" s="1"/>
  <c r="J97" i="1"/>
  <c r="K97" i="1"/>
  <c r="M97" i="1" s="1"/>
  <c r="J98" i="1"/>
  <c r="K98" i="1"/>
  <c r="M98" i="1" s="1"/>
  <c r="J99" i="1"/>
  <c r="K99" i="1"/>
  <c r="M99" i="1" s="1"/>
  <c r="J100" i="1"/>
  <c r="K100" i="1"/>
  <c r="M100" i="1" s="1"/>
  <c r="J101" i="1"/>
  <c r="K101" i="1"/>
  <c r="M101" i="1" s="1"/>
  <c r="J102" i="1"/>
  <c r="K102" i="1"/>
  <c r="M102" i="1" s="1"/>
  <c r="J103" i="1"/>
  <c r="K103" i="1"/>
  <c r="M103" i="1" s="1"/>
  <c r="J104" i="1"/>
  <c r="K104" i="1"/>
  <c r="M104" i="1" s="1"/>
  <c r="D85" i="1"/>
  <c r="E85" i="1"/>
  <c r="G85" i="1" s="1"/>
  <c r="D43" i="1"/>
  <c r="E43" i="1"/>
  <c r="G43" i="1" s="1"/>
  <c r="D44" i="1"/>
  <c r="E44" i="1"/>
  <c r="G44" i="1" s="1"/>
  <c r="D45" i="1"/>
  <c r="E45" i="1"/>
  <c r="G45" i="1" s="1"/>
  <c r="G286" i="2" l="1"/>
  <c r="I286" i="2" s="1"/>
  <c r="G294" i="2"/>
  <c r="I294" i="2" s="1"/>
  <c r="G282" i="2"/>
  <c r="I282" i="2" s="1"/>
  <c r="J295" i="2"/>
  <c r="G295" i="2" s="1"/>
  <c r="I295" i="2" s="1"/>
  <c r="J283" i="2"/>
  <c r="G283" i="2" s="1"/>
  <c r="I283" i="2" s="1"/>
  <c r="G293" i="2"/>
  <c r="I293" i="2" s="1"/>
  <c r="G281" i="2"/>
  <c r="I281" i="2" s="1"/>
  <c r="G288" i="2"/>
  <c r="I288" i="2" s="1"/>
  <c r="G276" i="2"/>
  <c r="I276" i="2" s="1"/>
  <c r="G287" i="2"/>
  <c r="I287" i="2" s="1"/>
  <c r="G275" i="2"/>
  <c r="I275" i="2" s="1"/>
  <c r="G285" i="2"/>
  <c r="I285" i="2" s="1"/>
  <c r="G284" i="2"/>
  <c r="I284" i="2" s="1"/>
  <c r="G280" i="2"/>
  <c r="I280" i="2" s="1"/>
  <c r="G291" i="2"/>
  <c r="I291" i="2" s="1"/>
  <c r="G279" i="2"/>
  <c r="I279" i="2" s="1"/>
  <c r="G292" i="2"/>
  <c r="I292" i="2" s="1"/>
  <c r="G290" i="2"/>
  <c r="I290" i="2" s="1"/>
  <c r="G278" i="2"/>
  <c r="I278" i="2" s="1"/>
  <c r="G289" i="2"/>
  <c r="I289" i="2" s="1"/>
  <c r="G277" i="2"/>
  <c r="I277" i="2" s="1"/>
  <c r="F259" i="2" l="1"/>
  <c r="J259" i="2" s="1"/>
  <c r="G259" i="2" s="1"/>
  <c r="I259" i="2" s="1"/>
  <c r="F260" i="2"/>
  <c r="J260" i="2" s="1"/>
  <c r="G260" i="2" s="1"/>
  <c r="I260" i="2" s="1"/>
  <c r="F261" i="2"/>
  <c r="F262" i="2"/>
  <c r="F263" i="2"/>
  <c r="F264" i="2"/>
  <c r="F265" i="2"/>
  <c r="J265" i="2" s="1"/>
  <c r="G265" i="2" s="1"/>
  <c r="I265" i="2" s="1"/>
  <c r="F266" i="2"/>
  <c r="F267" i="2"/>
  <c r="F268" i="2"/>
  <c r="F269" i="2"/>
  <c r="F270" i="2"/>
  <c r="F271" i="2"/>
  <c r="J271" i="2" s="1"/>
  <c r="G271" i="2" s="1"/>
  <c r="I271" i="2" s="1"/>
  <c r="F272" i="2"/>
  <c r="J272" i="2" s="1"/>
  <c r="G272" i="2" s="1"/>
  <c r="I272" i="2" s="1"/>
  <c r="F273" i="2"/>
  <c r="F274" i="2"/>
  <c r="K139" i="1"/>
  <c r="J154" i="1"/>
  <c r="K157" i="1"/>
  <c r="J157" i="1"/>
  <c r="K156" i="1"/>
  <c r="M156" i="1" s="1"/>
  <c r="J156" i="1"/>
  <c r="K155" i="1"/>
  <c r="J155" i="1"/>
  <c r="K154" i="1"/>
  <c r="M154" i="1" s="1"/>
  <c r="K152" i="1"/>
  <c r="M152" i="1" s="1"/>
  <c r="J152" i="1"/>
  <c r="K146" i="1"/>
  <c r="M146" i="1" s="1"/>
  <c r="J146" i="1"/>
  <c r="J139" i="1"/>
  <c r="K143" i="1"/>
  <c r="M143" i="1" s="1"/>
  <c r="J143" i="1"/>
  <c r="E140" i="1"/>
  <c r="G140" i="1" s="1"/>
  <c r="D140" i="1"/>
  <c r="E139" i="1"/>
  <c r="G139" i="1" s="1"/>
  <c r="D139" i="1"/>
  <c r="E138" i="1"/>
  <c r="D138" i="1"/>
  <c r="E143" i="1"/>
  <c r="G143" i="1" s="1"/>
  <c r="D143" i="1"/>
  <c r="E142" i="1"/>
  <c r="G142" i="1" s="1"/>
  <c r="D142" i="1"/>
  <c r="E141" i="1"/>
  <c r="G141" i="1" s="1"/>
  <c r="D141" i="1"/>
  <c r="E98" i="1"/>
  <c r="D98" i="1"/>
  <c r="J269" i="2" l="1"/>
  <c r="G269" i="2" s="1"/>
  <c r="I269" i="2" s="1"/>
  <c r="J267" i="2"/>
  <c r="G267" i="2" s="1"/>
  <c r="I267" i="2" s="1"/>
  <c r="J270" i="2"/>
  <c r="G270" i="2" s="1"/>
  <c r="I270" i="2" s="1"/>
  <c r="J266" i="2"/>
  <c r="G266" i="2" s="1"/>
  <c r="I266" i="2" s="1"/>
  <c r="J264" i="2"/>
  <c r="G264" i="2" s="1"/>
  <c r="I264" i="2" s="1"/>
  <c r="J268" i="2"/>
  <c r="G268" i="2" s="1"/>
  <c r="I268" i="2" s="1"/>
  <c r="J263" i="2"/>
  <c r="G263" i="2" s="1"/>
  <c r="I263" i="2" s="1"/>
  <c r="J274" i="2"/>
  <c r="G274" i="2" s="1"/>
  <c r="I274" i="2" s="1"/>
  <c r="J262" i="2"/>
  <c r="G262" i="2" s="1"/>
  <c r="I262" i="2" s="1"/>
  <c r="J273" i="2"/>
  <c r="G273" i="2" s="1"/>
  <c r="I273" i="2" s="1"/>
  <c r="J261" i="2"/>
  <c r="G261" i="2" s="1"/>
  <c r="I261" i="2" s="1"/>
  <c r="M155" i="1"/>
  <c r="M139" i="1"/>
  <c r="M157" i="1"/>
  <c r="G98" i="1"/>
  <c r="G138" i="1"/>
  <c r="K162" i="1"/>
  <c r="M162" i="1" s="1"/>
  <c r="J162" i="1"/>
  <c r="K161" i="1"/>
  <c r="M161" i="1" s="1"/>
  <c r="J161" i="1"/>
  <c r="K160" i="1"/>
  <c r="M160" i="1" s="1"/>
  <c r="J160" i="1"/>
  <c r="K134" i="1"/>
  <c r="M134" i="1" s="1"/>
  <c r="J134" i="1"/>
  <c r="K133" i="1"/>
  <c r="M133" i="1" s="1"/>
  <c r="J133" i="1"/>
  <c r="K120" i="1"/>
  <c r="M120" i="1" s="1"/>
  <c r="J120" i="1"/>
  <c r="E131" i="1"/>
  <c r="G131" i="1" s="1"/>
  <c r="D131" i="1"/>
  <c r="E126" i="1"/>
  <c r="G126" i="1" s="1"/>
  <c r="D126" i="1"/>
  <c r="E116" i="1"/>
  <c r="G116" i="1" s="1"/>
  <c r="D116" i="1"/>
  <c r="E108" i="1"/>
  <c r="G108" i="1" s="1"/>
  <c r="D108" i="1"/>
  <c r="K22" i="1"/>
  <c r="M22" i="1" s="1"/>
  <c r="J22" i="1"/>
  <c r="K21" i="1"/>
  <c r="M21" i="1" s="1"/>
  <c r="J21" i="1"/>
  <c r="K20" i="1"/>
  <c r="M20" i="1" s="1"/>
  <c r="J20" i="1"/>
  <c r="K19" i="1"/>
  <c r="M19" i="1" s="1"/>
  <c r="J19" i="1"/>
  <c r="E93" i="1"/>
  <c r="G93" i="1" s="1"/>
  <c r="D93" i="1"/>
  <c r="E92" i="1"/>
  <c r="G92" i="1" s="1"/>
  <c r="D92" i="1"/>
  <c r="E91" i="1"/>
  <c r="G91" i="1" s="1"/>
  <c r="D91" i="1"/>
  <c r="E90" i="1"/>
  <c r="G90" i="1" s="1"/>
  <c r="D90" i="1"/>
  <c r="E89" i="1"/>
  <c r="G89" i="1" s="1"/>
  <c r="D89" i="1"/>
  <c r="E88" i="1"/>
  <c r="G88" i="1" s="1"/>
  <c r="D88" i="1"/>
  <c r="K114" i="1"/>
  <c r="M114" i="1" s="1"/>
  <c r="J114" i="1"/>
  <c r="K113" i="1"/>
  <c r="M113" i="1" s="1"/>
  <c r="J113" i="1"/>
  <c r="K112" i="1"/>
  <c r="M112" i="1" s="1"/>
  <c r="J112" i="1"/>
  <c r="K111" i="1"/>
  <c r="M111" i="1" s="1"/>
  <c r="J111" i="1"/>
  <c r="E86" i="1"/>
  <c r="G86" i="1" s="1"/>
  <c r="D86" i="1"/>
  <c r="E84" i="1"/>
  <c r="G84" i="1" s="1"/>
  <c r="D84" i="1"/>
  <c r="E83" i="1"/>
  <c r="G83" i="1" s="1"/>
  <c r="D83" i="1"/>
  <c r="E82" i="1"/>
  <c r="G82" i="1" s="1"/>
  <c r="D82" i="1"/>
  <c r="E81" i="1"/>
  <c r="G81" i="1" s="1"/>
  <c r="D81" i="1"/>
  <c r="E9" i="1"/>
  <c r="G9" i="1" s="1"/>
  <c r="D9" i="1"/>
  <c r="E8" i="1"/>
  <c r="G8" i="1" s="1"/>
  <c r="D8" i="1"/>
  <c r="E52" i="1"/>
  <c r="G52" i="1" s="1"/>
  <c r="D52" i="1"/>
  <c r="G53" i="1"/>
  <c r="E49" i="1"/>
  <c r="G49" i="1" s="1"/>
  <c r="D49" i="1"/>
  <c r="E48" i="1"/>
  <c r="G48" i="1" s="1"/>
  <c r="D48" i="1"/>
  <c r="F6" i="2"/>
  <c r="F7" i="2"/>
  <c r="J7" i="2" s="1"/>
  <c r="F8" i="2"/>
  <c r="F9" i="2"/>
  <c r="J9" i="2" s="1"/>
  <c r="F10" i="2"/>
  <c r="J10" i="2" s="1"/>
  <c r="F11" i="2"/>
  <c r="F12" i="2"/>
  <c r="J12" i="2" s="1"/>
  <c r="F13" i="2"/>
  <c r="F14" i="2"/>
  <c r="F15" i="2"/>
  <c r="J15" i="2" s="1"/>
  <c r="F16" i="2"/>
  <c r="F17" i="2"/>
  <c r="J17" i="2" s="1"/>
  <c r="F18" i="2"/>
  <c r="J18" i="2" s="1"/>
  <c r="F19" i="2"/>
  <c r="F20" i="2"/>
  <c r="J20" i="2" s="1"/>
  <c r="F21" i="2"/>
  <c r="F22" i="2"/>
  <c r="F23" i="2"/>
  <c r="J23" i="2" s="1"/>
  <c r="F24" i="2"/>
  <c r="F25" i="2"/>
  <c r="J25" i="2" s="1"/>
  <c r="F26" i="2"/>
  <c r="J26" i="2" s="1"/>
  <c r="F27" i="2"/>
  <c r="F28" i="2"/>
  <c r="J28" i="2" s="1"/>
  <c r="F29" i="2"/>
  <c r="F30" i="2"/>
  <c r="F31" i="2"/>
  <c r="F32" i="2"/>
  <c r="F33" i="2"/>
  <c r="J33" i="2" s="1"/>
  <c r="F34" i="2"/>
  <c r="J34" i="2" s="1"/>
  <c r="F35" i="2"/>
  <c r="F36" i="2"/>
  <c r="J36" i="2" s="1"/>
  <c r="F37" i="2"/>
  <c r="F38" i="2"/>
  <c r="F39" i="2"/>
  <c r="F40" i="2"/>
  <c r="F41" i="2"/>
  <c r="J41" i="2" s="1"/>
  <c r="F42" i="2"/>
  <c r="J42" i="2" s="1"/>
  <c r="F43" i="2"/>
  <c r="F44" i="2"/>
  <c r="J44" i="2" s="1"/>
  <c r="F45" i="2"/>
  <c r="F46" i="2"/>
  <c r="F47" i="2"/>
  <c r="F48" i="2"/>
  <c r="F49" i="2"/>
  <c r="J49" i="2" s="1"/>
  <c r="F50" i="2"/>
  <c r="F51" i="2"/>
  <c r="F52" i="2"/>
  <c r="J52" i="2" s="1"/>
  <c r="F53" i="2"/>
  <c r="F54" i="2"/>
  <c r="F55" i="2"/>
  <c r="J55" i="2" s="1"/>
  <c r="F56" i="2"/>
  <c r="F57" i="2"/>
  <c r="J57" i="2" s="1"/>
  <c r="F58" i="2"/>
  <c r="J58" i="2" s="1"/>
  <c r="F59" i="2"/>
  <c r="F60" i="2"/>
  <c r="J60" i="2" s="1"/>
  <c r="F61" i="2"/>
  <c r="F62" i="2"/>
  <c r="F63" i="2"/>
  <c r="F64" i="2"/>
  <c r="F65" i="2"/>
  <c r="J65" i="2" s="1"/>
  <c r="F66" i="2"/>
  <c r="J66" i="2" s="1"/>
  <c r="F67" i="2"/>
  <c r="F68" i="2"/>
  <c r="J68" i="2" s="1"/>
  <c r="F69" i="2"/>
  <c r="F70" i="2"/>
  <c r="F71" i="2"/>
  <c r="J71" i="2" s="1"/>
  <c r="F72" i="2"/>
  <c r="F73" i="2"/>
  <c r="J73" i="2" s="1"/>
  <c r="F74" i="2"/>
  <c r="J74" i="2" s="1"/>
  <c r="F75" i="2"/>
  <c r="F76" i="2"/>
  <c r="J76" i="2" s="1"/>
  <c r="F77" i="2"/>
  <c r="F78" i="2"/>
  <c r="F79" i="2"/>
  <c r="J79" i="2" s="1"/>
  <c r="F80" i="2"/>
  <c r="F81" i="2"/>
  <c r="J81" i="2" s="1"/>
  <c r="F82" i="2"/>
  <c r="J82" i="2" s="1"/>
  <c r="F83" i="2"/>
  <c r="F84" i="2"/>
  <c r="J84" i="2" s="1"/>
  <c r="F85" i="2"/>
  <c r="F86" i="2"/>
  <c r="F87" i="2"/>
  <c r="J87" i="2" s="1"/>
  <c r="F88" i="2"/>
  <c r="F89" i="2"/>
  <c r="J89" i="2" s="1"/>
  <c r="F90" i="2"/>
  <c r="J90" i="2" s="1"/>
  <c r="F91" i="2"/>
  <c r="F92" i="2"/>
  <c r="J92" i="2" s="1"/>
  <c r="F93" i="2"/>
  <c r="F94" i="2"/>
  <c r="F95" i="2"/>
  <c r="J95" i="2" s="1"/>
  <c r="F96" i="2"/>
  <c r="F97" i="2"/>
  <c r="J97" i="2" s="1"/>
  <c r="F98" i="2"/>
  <c r="J98" i="2" s="1"/>
  <c r="F99" i="2"/>
  <c r="F100" i="2"/>
  <c r="J100" i="2" s="1"/>
  <c r="F101" i="2"/>
  <c r="F102" i="2"/>
  <c r="F103" i="2"/>
  <c r="J103" i="2" s="1"/>
  <c r="F104" i="2"/>
  <c r="F105" i="2"/>
  <c r="J105" i="2" s="1"/>
  <c r="F106" i="2"/>
  <c r="J106" i="2" s="1"/>
  <c r="F107" i="2"/>
  <c r="F108" i="2"/>
  <c r="J108" i="2" s="1"/>
  <c r="F109" i="2"/>
  <c r="F110" i="2"/>
  <c r="F111" i="2"/>
  <c r="J111" i="2" s="1"/>
  <c r="F112" i="2"/>
  <c r="F113" i="2"/>
  <c r="J113" i="2" s="1"/>
  <c r="F114" i="2"/>
  <c r="J114" i="2" s="1"/>
  <c r="F115" i="2"/>
  <c r="F116" i="2"/>
  <c r="J116" i="2" s="1"/>
  <c r="F117" i="2"/>
  <c r="F118" i="2"/>
  <c r="F119" i="2"/>
  <c r="J119" i="2" s="1"/>
  <c r="F120" i="2"/>
  <c r="F121" i="2"/>
  <c r="J121" i="2" s="1"/>
  <c r="F122" i="2"/>
  <c r="J122" i="2" s="1"/>
  <c r="F123" i="2"/>
  <c r="F124" i="2"/>
  <c r="F125" i="2"/>
  <c r="F126" i="2"/>
  <c r="F127" i="2"/>
  <c r="J127" i="2" s="1"/>
  <c r="F128" i="2"/>
  <c r="F129" i="2"/>
  <c r="J129" i="2" s="1"/>
  <c r="F130" i="2"/>
  <c r="J130" i="2" s="1"/>
  <c r="F131" i="2"/>
  <c r="F132" i="2"/>
  <c r="F133" i="2"/>
  <c r="F134" i="2"/>
  <c r="F135" i="2"/>
  <c r="J135" i="2" s="1"/>
  <c r="F136" i="2"/>
  <c r="F137" i="2"/>
  <c r="J137" i="2" s="1"/>
  <c r="F138" i="2"/>
  <c r="J138" i="2" s="1"/>
  <c r="F139" i="2"/>
  <c r="F140" i="2"/>
  <c r="F141" i="2"/>
  <c r="F142" i="2"/>
  <c r="F143" i="2"/>
  <c r="J143" i="2" s="1"/>
  <c r="F144" i="2"/>
  <c r="F145" i="2"/>
  <c r="J145" i="2" s="1"/>
  <c r="F146" i="2"/>
  <c r="J146" i="2" s="1"/>
  <c r="F147" i="2"/>
  <c r="F148" i="2"/>
  <c r="F149" i="2"/>
  <c r="F150" i="2"/>
  <c r="F151" i="2"/>
  <c r="J151" i="2" s="1"/>
  <c r="F152" i="2"/>
  <c r="F153" i="2"/>
  <c r="J153" i="2" s="1"/>
  <c r="F154" i="2"/>
  <c r="J154" i="2" s="1"/>
  <c r="F155" i="2"/>
  <c r="F156" i="2"/>
  <c r="F157" i="2"/>
  <c r="F158" i="2"/>
  <c r="F159" i="2"/>
  <c r="J159" i="2" s="1"/>
  <c r="F160" i="2"/>
  <c r="F161" i="2"/>
  <c r="J161" i="2" s="1"/>
  <c r="F162" i="2"/>
  <c r="J162" i="2" s="1"/>
  <c r="F163" i="2"/>
  <c r="F164" i="2"/>
  <c r="J164" i="2" s="1"/>
  <c r="F165" i="2"/>
  <c r="F166" i="2"/>
  <c r="F167" i="2"/>
  <c r="J167" i="2" s="1"/>
  <c r="F168" i="2"/>
  <c r="F169" i="2"/>
  <c r="J169" i="2" s="1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5" i="2"/>
  <c r="J5" i="2" s="1"/>
  <c r="J77" i="2" l="1"/>
  <c r="G77" i="2" s="1"/>
  <c r="I77" i="2" s="1"/>
  <c r="J53" i="2"/>
  <c r="G53" i="2" s="1"/>
  <c r="I53" i="2" s="1"/>
  <c r="J29" i="2"/>
  <c r="G29" i="2" s="1"/>
  <c r="I29" i="2" s="1"/>
  <c r="J256" i="2"/>
  <c r="G256" i="2" s="1"/>
  <c r="I256" i="2" s="1"/>
  <c r="J184" i="2"/>
  <c r="G184" i="2" s="1"/>
  <c r="I184" i="2" s="1"/>
  <c r="J172" i="2"/>
  <c r="G172" i="2" s="1"/>
  <c r="I172" i="2" s="1"/>
  <c r="J160" i="2"/>
  <c r="G160" i="2" s="1"/>
  <c r="I160" i="2" s="1"/>
  <c r="J136" i="2"/>
  <c r="G136" i="2" s="1"/>
  <c r="I136" i="2" s="1"/>
  <c r="J112" i="2"/>
  <c r="G112" i="2" s="1"/>
  <c r="I112" i="2" s="1"/>
  <c r="J64" i="2"/>
  <c r="G64" i="2" s="1"/>
  <c r="I64" i="2" s="1"/>
  <c r="J110" i="2"/>
  <c r="G110" i="2" s="1"/>
  <c r="I110" i="2" s="1"/>
  <c r="J86" i="2"/>
  <c r="G86" i="2" s="1"/>
  <c r="I86" i="2" s="1"/>
  <c r="J62" i="2"/>
  <c r="G62" i="2" s="1"/>
  <c r="I62" i="2" s="1"/>
  <c r="J50" i="2"/>
  <c r="G50" i="2" s="1"/>
  <c r="I50" i="2" s="1"/>
  <c r="J38" i="2"/>
  <c r="G38" i="2" s="1"/>
  <c r="I38" i="2" s="1"/>
  <c r="J14" i="2"/>
  <c r="G14" i="2" s="1"/>
  <c r="I14" i="2" s="1"/>
  <c r="J99" i="2"/>
  <c r="G99" i="2" s="1"/>
  <c r="I99" i="2" s="1"/>
  <c r="J63" i="2"/>
  <c r="G63" i="2" s="1"/>
  <c r="I63" i="2" s="1"/>
  <c r="J51" i="2"/>
  <c r="G51" i="2" s="1"/>
  <c r="I51" i="2" s="1"/>
  <c r="J27" i="2"/>
  <c r="G27" i="2" s="1"/>
  <c r="I27" i="2" s="1"/>
  <c r="J109" i="2"/>
  <c r="G109" i="2" s="1"/>
  <c r="I109" i="2" s="1"/>
  <c r="J85" i="2"/>
  <c r="G85" i="2" s="1"/>
  <c r="I85" i="2" s="1"/>
  <c r="J61" i="2"/>
  <c r="G61" i="2" s="1"/>
  <c r="I61" i="2" s="1"/>
  <c r="J37" i="2"/>
  <c r="G37" i="2" s="1"/>
  <c r="I37" i="2" s="1"/>
  <c r="J13" i="2"/>
  <c r="G13" i="2" s="1"/>
  <c r="I13" i="2" s="1"/>
  <c r="J195" i="2"/>
  <c r="G195" i="2" s="1"/>
  <c r="I195" i="2" s="1"/>
  <c r="J96" i="2"/>
  <c r="G96" i="2" s="1"/>
  <c r="I96" i="2" s="1"/>
  <c r="J72" i="2"/>
  <c r="G72" i="2" s="1"/>
  <c r="I72" i="2" s="1"/>
  <c r="J48" i="2"/>
  <c r="G48" i="2" s="1"/>
  <c r="I48" i="2" s="1"/>
  <c r="J24" i="2"/>
  <c r="G24" i="2" s="1"/>
  <c r="I24" i="2" s="1"/>
  <c r="J257" i="2"/>
  <c r="G257" i="2" s="1"/>
  <c r="I257" i="2" s="1"/>
  <c r="J233" i="2"/>
  <c r="G233" i="2" s="1"/>
  <c r="I233" i="2" s="1"/>
  <c r="J209" i="2"/>
  <c r="G209" i="2" s="1"/>
  <c r="I209" i="2" s="1"/>
  <c r="J185" i="2"/>
  <c r="G185" i="2" s="1"/>
  <c r="I185" i="2" s="1"/>
  <c r="J208" i="2"/>
  <c r="G208" i="2" s="1"/>
  <c r="I208" i="2" s="1"/>
  <c r="J147" i="2"/>
  <c r="G147" i="2" s="1"/>
  <c r="I147" i="2" s="1"/>
  <c r="J75" i="2"/>
  <c r="G75" i="2" s="1"/>
  <c r="I75" i="2" s="1"/>
  <c r="J39" i="2"/>
  <c r="G39" i="2" s="1"/>
  <c r="I39" i="2" s="1"/>
  <c r="J242" i="2"/>
  <c r="G242" i="2" s="1"/>
  <c r="I242" i="2" s="1"/>
  <c r="J230" i="2"/>
  <c r="G230" i="2" s="1"/>
  <c r="I230" i="2" s="1"/>
  <c r="J218" i="2"/>
  <c r="G218" i="2" s="1"/>
  <c r="I218" i="2" s="1"/>
  <c r="J194" i="2"/>
  <c r="G194" i="2" s="1"/>
  <c r="I194" i="2" s="1"/>
  <c r="J182" i="2"/>
  <c r="G182" i="2" s="1"/>
  <c r="I182" i="2" s="1"/>
  <c r="J170" i="2"/>
  <c r="G170" i="2" s="1"/>
  <c r="I170" i="2" s="1"/>
  <c r="J158" i="2"/>
  <c r="G158" i="2" s="1"/>
  <c r="I158" i="2" s="1"/>
  <c r="J134" i="2"/>
  <c r="G134" i="2" s="1"/>
  <c r="I134" i="2" s="1"/>
  <c r="J241" i="2"/>
  <c r="G241" i="2" s="1"/>
  <c r="I241" i="2" s="1"/>
  <c r="J217" i="2"/>
  <c r="G217" i="2" s="1"/>
  <c r="I217" i="2" s="1"/>
  <c r="J205" i="2"/>
  <c r="G205" i="2" s="1"/>
  <c r="I205" i="2" s="1"/>
  <c r="J193" i="2"/>
  <c r="G193" i="2" s="1"/>
  <c r="I193" i="2" s="1"/>
  <c r="J181" i="2"/>
  <c r="G181" i="2" s="1"/>
  <c r="I181" i="2" s="1"/>
  <c r="J157" i="2"/>
  <c r="G157" i="2" s="1"/>
  <c r="I157" i="2" s="1"/>
  <c r="J252" i="2"/>
  <c r="G252" i="2" s="1"/>
  <c r="I252" i="2" s="1"/>
  <c r="J192" i="2"/>
  <c r="G192" i="2" s="1"/>
  <c r="I192" i="2" s="1"/>
  <c r="J107" i="2"/>
  <c r="G107" i="2" s="1"/>
  <c r="I107" i="2" s="1"/>
  <c r="J83" i="2"/>
  <c r="G83" i="2" s="1"/>
  <c r="I83" i="2" s="1"/>
  <c r="J59" i="2"/>
  <c r="G59" i="2" s="1"/>
  <c r="I59" i="2" s="1"/>
  <c r="J47" i="2"/>
  <c r="G47" i="2" s="1"/>
  <c r="I47" i="2" s="1"/>
  <c r="J35" i="2"/>
  <c r="G35" i="2" s="1"/>
  <c r="I35" i="2" s="1"/>
  <c r="J11" i="2"/>
  <c r="G11" i="2" s="1"/>
  <c r="I11" i="2" s="1"/>
  <c r="J101" i="2"/>
  <c r="G101" i="2" s="1"/>
  <c r="I101" i="2" s="1"/>
  <c r="J220" i="2"/>
  <c r="G220" i="2" s="1"/>
  <c r="I220" i="2" s="1"/>
  <c r="J124" i="2"/>
  <c r="G124" i="2" s="1"/>
  <c r="I124" i="2" s="1"/>
  <c r="J243" i="2"/>
  <c r="G243" i="2" s="1"/>
  <c r="I243" i="2" s="1"/>
  <c r="J231" i="2"/>
  <c r="G231" i="2" s="1"/>
  <c r="I231" i="2" s="1"/>
  <c r="J219" i="2"/>
  <c r="G219" i="2" s="1"/>
  <c r="I219" i="2" s="1"/>
  <c r="J207" i="2"/>
  <c r="G207" i="2" s="1"/>
  <c r="I207" i="2" s="1"/>
  <c r="J183" i="2"/>
  <c r="G183" i="2" s="1"/>
  <c r="I183" i="2" s="1"/>
  <c r="J171" i="2"/>
  <c r="G171" i="2" s="1"/>
  <c r="I171" i="2" s="1"/>
  <c r="J123" i="2"/>
  <c r="G123" i="2" s="1"/>
  <c r="I123" i="2" s="1"/>
  <c r="J228" i="2"/>
  <c r="G228" i="2" s="1"/>
  <c r="I228" i="2" s="1"/>
  <c r="J204" i="2"/>
  <c r="G204" i="2" s="1"/>
  <c r="I204" i="2" s="1"/>
  <c r="J168" i="2"/>
  <c r="G168" i="2" s="1"/>
  <c r="I168" i="2" s="1"/>
  <c r="J144" i="2"/>
  <c r="G144" i="2" s="1"/>
  <c r="I144" i="2" s="1"/>
  <c r="J132" i="2"/>
  <c r="G132" i="2" s="1"/>
  <c r="I132" i="2" s="1"/>
  <c r="J239" i="2"/>
  <c r="G239" i="2" s="1"/>
  <c r="I239" i="2" s="1"/>
  <c r="J215" i="2"/>
  <c r="G215" i="2" s="1"/>
  <c r="I215" i="2" s="1"/>
  <c r="J203" i="2"/>
  <c r="G203" i="2" s="1"/>
  <c r="I203" i="2" s="1"/>
  <c r="J179" i="2"/>
  <c r="G179" i="2" s="1"/>
  <c r="I179" i="2" s="1"/>
  <c r="J155" i="2"/>
  <c r="G155" i="2" s="1"/>
  <c r="I155" i="2" s="1"/>
  <c r="J94" i="2"/>
  <c r="G94" i="2" s="1"/>
  <c r="I94" i="2" s="1"/>
  <c r="J70" i="2"/>
  <c r="G70" i="2" s="1"/>
  <c r="I70" i="2" s="1"/>
  <c r="J46" i="2"/>
  <c r="G46" i="2" s="1"/>
  <c r="I46" i="2" s="1"/>
  <c r="J22" i="2"/>
  <c r="G22" i="2" s="1"/>
  <c r="I22" i="2" s="1"/>
  <c r="J253" i="2"/>
  <c r="G253" i="2" s="1"/>
  <c r="I253" i="2" s="1"/>
  <c r="J229" i="2"/>
  <c r="G229" i="2" s="1"/>
  <c r="I229" i="2" s="1"/>
  <c r="J131" i="2"/>
  <c r="G131" i="2" s="1"/>
  <c r="I131" i="2" s="1"/>
  <c r="J250" i="2"/>
  <c r="G250" i="2" s="1"/>
  <c r="I250" i="2" s="1"/>
  <c r="J238" i="2"/>
  <c r="G238" i="2" s="1"/>
  <c r="I238" i="2" s="1"/>
  <c r="J226" i="2"/>
  <c r="G226" i="2" s="1"/>
  <c r="I226" i="2" s="1"/>
  <c r="J214" i="2"/>
  <c r="G214" i="2" s="1"/>
  <c r="I214" i="2" s="1"/>
  <c r="J202" i="2"/>
  <c r="G202" i="2" s="1"/>
  <c r="I202" i="2" s="1"/>
  <c r="J190" i="2"/>
  <c r="G190" i="2" s="1"/>
  <c r="I190" i="2" s="1"/>
  <c r="J178" i="2"/>
  <c r="G178" i="2" s="1"/>
  <c r="I178" i="2" s="1"/>
  <c r="J166" i="2"/>
  <c r="G166" i="2" s="1"/>
  <c r="I166" i="2" s="1"/>
  <c r="J141" i="2"/>
  <c r="G141" i="2" s="1"/>
  <c r="I141" i="2" s="1"/>
  <c r="J117" i="2"/>
  <c r="G117" i="2" s="1"/>
  <c r="I117" i="2" s="1"/>
  <c r="J93" i="2"/>
  <c r="G93" i="2" s="1"/>
  <c r="I93" i="2" s="1"/>
  <c r="J69" i="2"/>
  <c r="G69" i="2" s="1"/>
  <c r="I69" i="2" s="1"/>
  <c r="J45" i="2"/>
  <c r="G45" i="2" s="1"/>
  <c r="I45" i="2" s="1"/>
  <c r="J245" i="2"/>
  <c r="G245" i="2" s="1"/>
  <c r="I245" i="2" s="1"/>
  <c r="J221" i="2"/>
  <c r="G221" i="2" s="1"/>
  <c r="I221" i="2" s="1"/>
  <c r="J197" i="2"/>
  <c r="G197" i="2" s="1"/>
  <c r="I197" i="2" s="1"/>
  <c r="J173" i="2"/>
  <c r="G173" i="2" s="1"/>
  <c r="I173" i="2" s="1"/>
  <c r="J149" i="2"/>
  <c r="G149" i="2" s="1"/>
  <c r="I149" i="2" s="1"/>
  <c r="J125" i="2"/>
  <c r="G125" i="2" s="1"/>
  <c r="I125" i="2" s="1"/>
  <c r="J196" i="2"/>
  <c r="G196" i="2" s="1"/>
  <c r="I196" i="2" s="1"/>
  <c r="J148" i="2"/>
  <c r="G148" i="2" s="1"/>
  <c r="I148" i="2" s="1"/>
  <c r="J88" i="2"/>
  <c r="G88" i="2" s="1"/>
  <c r="I88" i="2" s="1"/>
  <c r="J255" i="2"/>
  <c r="G255" i="2" s="1"/>
  <c r="I255" i="2" s="1"/>
  <c r="J254" i="2"/>
  <c r="G254" i="2" s="1"/>
  <c r="I254" i="2" s="1"/>
  <c r="J206" i="2"/>
  <c r="G206" i="2" s="1"/>
  <c r="I206" i="2" s="1"/>
  <c r="J142" i="2"/>
  <c r="G142" i="2" s="1"/>
  <c r="I142" i="2" s="1"/>
  <c r="J118" i="2"/>
  <c r="G118" i="2" s="1"/>
  <c r="I118" i="2" s="1"/>
  <c r="J237" i="2"/>
  <c r="G237" i="2" s="1"/>
  <c r="I237" i="2" s="1"/>
  <c r="J213" i="2"/>
  <c r="G213" i="2" s="1"/>
  <c r="I213" i="2" s="1"/>
  <c r="J201" i="2"/>
  <c r="G201" i="2" s="1"/>
  <c r="I201" i="2" s="1"/>
  <c r="J189" i="2"/>
  <c r="G189" i="2" s="1"/>
  <c r="I189" i="2" s="1"/>
  <c r="J177" i="2"/>
  <c r="G177" i="2" s="1"/>
  <c r="I177" i="2" s="1"/>
  <c r="J165" i="2"/>
  <c r="G165" i="2" s="1"/>
  <c r="I165" i="2" s="1"/>
  <c r="J248" i="2"/>
  <c r="G248" i="2" s="1"/>
  <c r="I248" i="2" s="1"/>
  <c r="J236" i="2"/>
  <c r="G236" i="2" s="1"/>
  <c r="I236" i="2" s="1"/>
  <c r="J224" i="2"/>
  <c r="G224" i="2" s="1"/>
  <c r="I224" i="2" s="1"/>
  <c r="J212" i="2"/>
  <c r="G212" i="2" s="1"/>
  <c r="I212" i="2" s="1"/>
  <c r="J176" i="2"/>
  <c r="G176" i="2" s="1"/>
  <c r="I176" i="2" s="1"/>
  <c r="J104" i="2"/>
  <c r="G104" i="2" s="1"/>
  <c r="I104" i="2" s="1"/>
  <c r="J80" i="2"/>
  <c r="G80" i="2" s="1"/>
  <c r="I80" i="2" s="1"/>
  <c r="J56" i="2"/>
  <c r="G56" i="2" s="1"/>
  <c r="I56" i="2" s="1"/>
  <c r="J32" i="2"/>
  <c r="G32" i="2" s="1"/>
  <c r="I32" i="2" s="1"/>
  <c r="J8" i="2"/>
  <c r="G8" i="2" s="1"/>
  <c r="I8" i="2" s="1"/>
  <c r="J232" i="2"/>
  <c r="G232" i="2" s="1"/>
  <c r="I232" i="2" s="1"/>
  <c r="J200" i="2"/>
  <c r="G200" i="2" s="1"/>
  <c r="I200" i="2" s="1"/>
  <c r="J188" i="2"/>
  <c r="G188" i="2" s="1"/>
  <c r="I188" i="2" s="1"/>
  <c r="J247" i="2"/>
  <c r="G247" i="2" s="1"/>
  <c r="I247" i="2" s="1"/>
  <c r="J235" i="2"/>
  <c r="G235" i="2" s="1"/>
  <c r="I235" i="2" s="1"/>
  <c r="J223" i="2"/>
  <c r="G223" i="2" s="1"/>
  <c r="I223" i="2" s="1"/>
  <c r="J211" i="2"/>
  <c r="G211" i="2" s="1"/>
  <c r="I211" i="2" s="1"/>
  <c r="J199" i="2"/>
  <c r="G199" i="2" s="1"/>
  <c r="I199" i="2" s="1"/>
  <c r="J187" i="2"/>
  <c r="G187" i="2" s="1"/>
  <c r="I187" i="2" s="1"/>
  <c r="J175" i="2"/>
  <c r="G175" i="2" s="1"/>
  <c r="I175" i="2" s="1"/>
  <c r="J163" i="2"/>
  <c r="G163" i="2" s="1"/>
  <c r="I163" i="2" s="1"/>
  <c r="J139" i="2"/>
  <c r="G139" i="2" s="1"/>
  <c r="I139" i="2" s="1"/>
  <c r="J115" i="2"/>
  <c r="G115" i="2" s="1"/>
  <c r="I115" i="2" s="1"/>
  <c r="J91" i="2"/>
  <c r="G91" i="2" s="1"/>
  <c r="I91" i="2" s="1"/>
  <c r="J67" i="2"/>
  <c r="G67" i="2" s="1"/>
  <c r="I67" i="2" s="1"/>
  <c r="J43" i="2"/>
  <c r="G43" i="2" s="1"/>
  <c r="I43" i="2" s="1"/>
  <c r="J31" i="2"/>
  <c r="G31" i="2" s="1"/>
  <c r="I31" i="2" s="1"/>
  <c r="J244" i="2"/>
  <c r="G244" i="2" s="1"/>
  <c r="I244" i="2" s="1"/>
  <c r="J40" i="2"/>
  <c r="G40" i="2" s="1"/>
  <c r="I40" i="2" s="1"/>
  <c r="J16" i="2"/>
  <c r="G16" i="2" s="1"/>
  <c r="I16" i="2" s="1"/>
  <c r="J133" i="2"/>
  <c r="G133" i="2" s="1"/>
  <c r="I133" i="2" s="1"/>
  <c r="J240" i="2"/>
  <c r="G240" i="2" s="1"/>
  <c r="I240" i="2" s="1"/>
  <c r="J216" i="2"/>
  <c r="G216" i="2" s="1"/>
  <c r="I216" i="2" s="1"/>
  <c r="J180" i="2"/>
  <c r="G180" i="2" s="1"/>
  <c r="I180" i="2" s="1"/>
  <c r="J156" i="2"/>
  <c r="G156" i="2" s="1"/>
  <c r="I156" i="2" s="1"/>
  <c r="J120" i="2"/>
  <c r="G120" i="2" s="1"/>
  <c r="I120" i="2" s="1"/>
  <c r="J251" i="2"/>
  <c r="G251" i="2" s="1"/>
  <c r="I251" i="2" s="1"/>
  <c r="J227" i="2"/>
  <c r="G227" i="2" s="1"/>
  <c r="I227" i="2" s="1"/>
  <c r="J191" i="2"/>
  <c r="G191" i="2" s="1"/>
  <c r="I191" i="2" s="1"/>
  <c r="J249" i="2"/>
  <c r="G249" i="2" s="1"/>
  <c r="I249" i="2" s="1"/>
  <c r="J225" i="2"/>
  <c r="G225" i="2" s="1"/>
  <c r="I225" i="2" s="1"/>
  <c r="J152" i="2"/>
  <c r="G152" i="2" s="1"/>
  <c r="I152" i="2" s="1"/>
  <c r="J140" i="2"/>
  <c r="G140" i="2" s="1"/>
  <c r="I140" i="2" s="1"/>
  <c r="J128" i="2"/>
  <c r="G128" i="2" s="1"/>
  <c r="I128" i="2" s="1"/>
  <c r="J258" i="2"/>
  <c r="G258" i="2" s="1"/>
  <c r="I258" i="2" s="1"/>
  <c r="J246" i="2"/>
  <c r="G246" i="2" s="1"/>
  <c r="I246" i="2" s="1"/>
  <c r="J234" i="2"/>
  <c r="G234" i="2" s="1"/>
  <c r="I234" i="2" s="1"/>
  <c r="J222" i="2"/>
  <c r="G222" i="2" s="1"/>
  <c r="I222" i="2" s="1"/>
  <c r="J210" i="2"/>
  <c r="G210" i="2" s="1"/>
  <c r="I210" i="2" s="1"/>
  <c r="J198" i="2"/>
  <c r="G198" i="2" s="1"/>
  <c r="I198" i="2" s="1"/>
  <c r="J186" i="2"/>
  <c r="G186" i="2" s="1"/>
  <c r="I186" i="2" s="1"/>
  <c r="J174" i="2"/>
  <c r="G174" i="2" s="1"/>
  <c r="I174" i="2" s="1"/>
  <c r="J150" i="2"/>
  <c r="G150" i="2" s="1"/>
  <c r="I150" i="2" s="1"/>
  <c r="J126" i="2"/>
  <c r="G126" i="2" s="1"/>
  <c r="I126" i="2" s="1"/>
  <c r="J102" i="2"/>
  <c r="G102" i="2" s="1"/>
  <c r="I102" i="2" s="1"/>
  <c r="J78" i="2"/>
  <c r="G78" i="2" s="1"/>
  <c r="I78" i="2" s="1"/>
  <c r="J54" i="2"/>
  <c r="G54" i="2" s="1"/>
  <c r="I54" i="2" s="1"/>
  <c r="J30" i="2"/>
  <c r="G30" i="2" s="1"/>
  <c r="I30" i="2" s="1"/>
  <c r="J6" i="2"/>
  <c r="G6" i="2" s="1"/>
  <c r="I6" i="2" s="1"/>
  <c r="J21" i="2"/>
  <c r="G21" i="2" s="1"/>
  <c r="I21" i="2" s="1"/>
  <c r="J19" i="2"/>
  <c r="G19" i="2" s="1"/>
  <c r="I19" i="2" s="1"/>
  <c r="G9" i="2"/>
  <c r="I9" i="2" s="1"/>
  <c r="G127" i="2"/>
  <c r="I127" i="2" s="1"/>
  <c r="G119" i="2"/>
  <c r="I119" i="2" s="1"/>
  <c r="G103" i="2"/>
  <c r="I103" i="2" s="1"/>
  <c r="G7" i="2"/>
  <c r="I7" i="2" s="1"/>
  <c r="G151" i="2"/>
  <c r="I151" i="2" s="1"/>
  <c r="G135" i="2"/>
  <c r="I135" i="2" s="1"/>
  <c r="G143" i="2"/>
  <c r="I143" i="2" s="1"/>
  <c r="G111" i="2"/>
  <c r="I111" i="2" s="1"/>
  <c r="G55" i="2"/>
  <c r="I55" i="2" s="1"/>
  <c r="G10" i="2"/>
  <c r="I10" i="2" s="1"/>
  <c r="G167" i="2"/>
  <c r="I167" i="2" s="1"/>
  <c r="G159" i="2"/>
  <c r="I159" i="2" s="1"/>
  <c r="G23" i="2"/>
  <c r="I23" i="2" s="1"/>
  <c r="G15" i="2"/>
  <c r="I15" i="2" s="1"/>
  <c r="G95" i="2"/>
  <c r="I95" i="2" s="1"/>
  <c r="G87" i="2"/>
  <c r="I87" i="2" s="1"/>
  <c r="G79" i="2"/>
  <c r="I79" i="2" s="1"/>
  <c r="G71" i="2"/>
  <c r="I71" i="2" s="1"/>
  <c r="G57" i="2"/>
  <c r="I57" i="2" s="1"/>
  <c r="G82" i="2"/>
  <c r="I82" i="2" s="1"/>
  <c r="G74" i="2"/>
  <c r="I74" i="2" s="1"/>
  <c r="G66" i="2"/>
  <c r="I66" i="2" s="1"/>
  <c r="G26" i="2"/>
  <c r="I26" i="2" s="1"/>
  <c r="G162" i="2"/>
  <c r="I162" i="2" s="1"/>
  <c r="G65" i="2"/>
  <c r="I65" i="2" s="1"/>
  <c r="G58" i="2"/>
  <c r="I58" i="2" s="1"/>
  <c r="G25" i="2"/>
  <c r="I25" i="2" s="1"/>
  <c r="G18" i="2"/>
  <c r="I18" i="2" s="1"/>
  <c r="G137" i="2"/>
  <c r="I137" i="2" s="1"/>
  <c r="G49" i="2"/>
  <c r="I49" i="2" s="1"/>
  <c r="G154" i="2"/>
  <c r="I154" i="2" s="1"/>
  <c r="G145" i="2"/>
  <c r="I145" i="2" s="1"/>
  <c r="G114" i="2"/>
  <c r="I114" i="2" s="1"/>
  <c r="G106" i="2"/>
  <c r="I106" i="2" s="1"/>
  <c r="G138" i="2"/>
  <c r="I138" i="2" s="1"/>
  <c r="G153" i="2"/>
  <c r="I153" i="2" s="1"/>
  <c r="G130" i="2"/>
  <c r="I130" i="2" s="1"/>
  <c r="G122" i="2"/>
  <c r="I122" i="2" s="1"/>
  <c r="G113" i="2"/>
  <c r="I113" i="2" s="1"/>
  <c r="G105" i="2"/>
  <c r="I105" i="2" s="1"/>
  <c r="G98" i="2"/>
  <c r="I98" i="2" s="1"/>
  <c r="G42" i="2"/>
  <c r="I42" i="2" s="1"/>
  <c r="G146" i="2"/>
  <c r="I146" i="2" s="1"/>
  <c r="G90" i="2"/>
  <c r="I90" i="2" s="1"/>
  <c r="G34" i="2"/>
  <c r="I34" i="2" s="1"/>
  <c r="G129" i="2"/>
  <c r="I129" i="2" s="1"/>
  <c r="G121" i="2"/>
  <c r="I121" i="2" s="1"/>
  <c r="G17" i="2"/>
  <c r="I17" i="2" s="1"/>
  <c r="G97" i="2"/>
  <c r="I97" i="2" s="1"/>
  <c r="G89" i="2"/>
  <c r="I89" i="2" s="1"/>
  <c r="G169" i="2"/>
  <c r="I169" i="2" s="1"/>
  <c r="G161" i="2"/>
  <c r="I161" i="2" s="1"/>
  <c r="G41" i="2"/>
  <c r="I41" i="2" s="1"/>
  <c r="G81" i="2"/>
  <c r="I81" i="2" s="1"/>
  <c r="G73" i="2"/>
  <c r="I73" i="2" s="1"/>
  <c r="G33" i="2"/>
  <c r="I33" i="2" s="1"/>
  <c r="G164" i="2"/>
  <c r="I164" i="2" s="1"/>
  <c r="G108" i="2"/>
  <c r="I108" i="2" s="1"/>
  <c r="G92" i="2"/>
  <c r="I92" i="2" s="1"/>
  <c r="G76" i="2"/>
  <c r="I76" i="2" s="1"/>
  <c r="G28" i="2"/>
  <c r="I28" i="2" s="1"/>
  <c r="G52" i="2"/>
  <c r="I52" i="2" s="1"/>
  <c r="G12" i="2"/>
  <c r="I12" i="2" s="1"/>
  <c r="G60" i="2"/>
  <c r="I60" i="2" s="1"/>
  <c r="G36" i="2"/>
  <c r="I36" i="2" s="1"/>
  <c r="G116" i="2"/>
  <c r="I116" i="2" s="1"/>
  <c r="G100" i="2"/>
  <c r="I100" i="2" s="1"/>
  <c r="G84" i="2"/>
  <c r="I84" i="2" s="1"/>
  <c r="G68" i="2"/>
  <c r="I68" i="2" s="1"/>
  <c r="G44" i="2"/>
  <c r="I44" i="2" s="1"/>
  <c r="G20" i="2"/>
  <c r="I20" i="2" s="1"/>
  <c r="E37" i="1"/>
  <c r="E10" i="1"/>
  <c r="E11" i="1"/>
  <c r="E17" i="1"/>
  <c r="E18" i="1"/>
  <c r="E25" i="1"/>
  <c r="E26" i="1"/>
  <c r="E63" i="1"/>
  <c r="E70" i="1"/>
  <c r="E59" i="1"/>
  <c r="E60" i="1"/>
  <c r="E73" i="1"/>
  <c r="E74" i="1"/>
  <c r="E75" i="1"/>
  <c r="K14" i="1"/>
  <c r="K131" i="1"/>
  <c r="K137" i="1"/>
  <c r="K147" i="1"/>
  <c r="M147" i="1" s="1"/>
  <c r="K76" i="1"/>
  <c r="K77" i="1"/>
  <c r="K29" i="1"/>
  <c r="K30" i="1"/>
  <c r="K81" i="1"/>
  <c r="K82" i="1"/>
  <c r="K36" i="1"/>
  <c r="K43" i="1"/>
  <c r="K44" i="1"/>
  <c r="K51" i="1"/>
  <c r="K52" i="1"/>
  <c r="K59" i="1"/>
  <c r="K60" i="1"/>
  <c r="E38" i="1"/>
  <c r="K15" i="1"/>
  <c r="G5" i="2"/>
  <c r="I5" i="2" s="1"/>
  <c r="K87" i="1"/>
  <c r="J87" i="1"/>
  <c r="K86" i="1"/>
  <c r="J86" i="1"/>
  <c r="K85" i="1"/>
  <c r="J85" i="1"/>
  <c r="K84" i="1"/>
  <c r="J84" i="1"/>
  <c r="K83" i="1"/>
  <c r="J83" i="1"/>
  <c r="J82" i="1"/>
  <c r="J81" i="1"/>
  <c r="K80" i="1"/>
  <c r="J80" i="1"/>
  <c r="K79" i="1"/>
  <c r="J79" i="1"/>
  <c r="K78" i="1"/>
  <c r="J78" i="1"/>
  <c r="J77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5" i="1"/>
  <c r="J65" i="1"/>
  <c r="K64" i="1"/>
  <c r="J64" i="1"/>
  <c r="K63" i="1"/>
  <c r="J63" i="1"/>
  <c r="K62" i="1"/>
  <c r="J62" i="1"/>
  <c r="K61" i="1"/>
  <c r="J61" i="1"/>
  <c r="J60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J52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J44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J36" i="1"/>
  <c r="K35" i="1"/>
  <c r="J35" i="1"/>
  <c r="K34" i="1"/>
  <c r="J34" i="1"/>
  <c r="K33" i="1"/>
  <c r="J33" i="1"/>
  <c r="K32" i="1"/>
  <c r="J32" i="1"/>
  <c r="K31" i="1"/>
  <c r="J31" i="1"/>
  <c r="J30" i="1"/>
  <c r="J29" i="1"/>
  <c r="K28" i="1"/>
  <c r="J28" i="1"/>
  <c r="K27" i="1"/>
  <c r="J27" i="1"/>
  <c r="K26" i="1"/>
  <c r="J26" i="1"/>
  <c r="K159" i="1"/>
  <c r="J159" i="1"/>
  <c r="K158" i="1"/>
  <c r="J158" i="1"/>
  <c r="E161" i="1"/>
  <c r="D161" i="1"/>
  <c r="E160" i="1"/>
  <c r="D160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7" i="1"/>
  <c r="J17" i="1"/>
  <c r="K16" i="1"/>
  <c r="J16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J131" i="1"/>
  <c r="K130" i="1"/>
  <c r="J130" i="1"/>
  <c r="K129" i="1"/>
  <c r="J129" i="1"/>
  <c r="E80" i="1"/>
  <c r="D80" i="1"/>
  <c r="E79" i="1"/>
  <c r="D79" i="1"/>
  <c r="E78" i="1"/>
  <c r="D78" i="1"/>
  <c r="E77" i="1"/>
  <c r="D77" i="1"/>
  <c r="D75" i="1"/>
  <c r="D74" i="1"/>
  <c r="D73" i="1"/>
  <c r="E72" i="1"/>
  <c r="D72" i="1"/>
  <c r="K151" i="1"/>
  <c r="J151" i="1"/>
  <c r="K150" i="1"/>
  <c r="J150" i="1"/>
  <c r="K149" i="1"/>
  <c r="M149" i="1" s="1"/>
  <c r="J149" i="1"/>
  <c r="K148" i="1"/>
  <c r="M148" i="1" s="1"/>
  <c r="J148" i="1"/>
  <c r="J147" i="1"/>
  <c r="K144" i="1"/>
  <c r="M144" i="1" s="1"/>
  <c r="J144" i="1"/>
  <c r="K141" i="1"/>
  <c r="M141" i="1" s="1"/>
  <c r="J141" i="1"/>
  <c r="K140" i="1"/>
  <c r="M140" i="1" s="1"/>
  <c r="J140" i="1"/>
  <c r="K138" i="1"/>
  <c r="M138" i="1" s="1"/>
  <c r="J138" i="1"/>
  <c r="J137" i="1"/>
  <c r="K136" i="1"/>
  <c r="J136" i="1"/>
  <c r="K119" i="1"/>
  <c r="J119" i="1"/>
  <c r="K118" i="1"/>
  <c r="J118" i="1"/>
  <c r="K117" i="1"/>
  <c r="J117" i="1"/>
  <c r="K116" i="1"/>
  <c r="J116" i="1"/>
  <c r="E158" i="1"/>
  <c r="D158" i="1"/>
  <c r="E157" i="1"/>
  <c r="D157" i="1"/>
  <c r="E156" i="1"/>
  <c r="D156" i="1"/>
  <c r="E155" i="1"/>
  <c r="D155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37" i="1"/>
  <c r="G137" i="1" s="1"/>
  <c r="D137" i="1"/>
  <c r="E136" i="1"/>
  <c r="D136" i="1"/>
  <c r="E135" i="1"/>
  <c r="D135" i="1"/>
  <c r="E134" i="1"/>
  <c r="D134" i="1"/>
  <c r="E132" i="1"/>
  <c r="D132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D63" i="1"/>
  <c r="E62" i="1"/>
  <c r="D62" i="1"/>
  <c r="E61" i="1"/>
  <c r="D61" i="1"/>
  <c r="D60" i="1"/>
  <c r="D59" i="1"/>
  <c r="E58" i="1"/>
  <c r="D58" i="1"/>
  <c r="E57" i="1"/>
  <c r="D57" i="1"/>
  <c r="E56" i="1"/>
  <c r="D56" i="1"/>
  <c r="E55" i="1"/>
  <c r="D55" i="1"/>
  <c r="E54" i="1"/>
  <c r="D54" i="1"/>
  <c r="E51" i="1"/>
  <c r="D51" i="1"/>
  <c r="E130" i="1"/>
  <c r="D130" i="1"/>
  <c r="E129" i="1"/>
  <c r="D129" i="1"/>
  <c r="E128" i="1"/>
  <c r="D128" i="1"/>
  <c r="E127" i="1"/>
  <c r="D127" i="1"/>
  <c r="E125" i="1"/>
  <c r="D125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7" i="1"/>
  <c r="D97" i="1"/>
  <c r="E96" i="1"/>
  <c r="D96" i="1"/>
  <c r="E46" i="1"/>
  <c r="D46" i="1"/>
  <c r="E42" i="1"/>
  <c r="D42" i="1"/>
  <c r="E41" i="1"/>
  <c r="D41" i="1"/>
  <c r="E40" i="1"/>
  <c r="D40" i="1"/>
  <c r="E39" i="1"/>
  <c r="D39" i="1"/>
  <c r="D38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D26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D18" i="1"/>
  <c r="D17" i="1"/>
  <c r="E16" i="1"/>
  <c r="D16" i="1"/>
  <c r="E15" i="1"/>
  <c r="D15" i="1"/>
  <c r="E14" i="1"/>
  <c r="D14" i="1"/>
  <c r="E13" i="1"/>
  <c r="D13" i="1"/>
  <c r="E12" i="1"/>
  <c r="D12" i="1"/>
  <c r="D11" i="1"/>
  <c r="D10" i="1"/>
  <c r="E95" i="1"/>
  <c r="D95" i="1"/>
  <c r="H293" i="2" l="1"/>
  <c r="H276" i="2"/>
  <c r="H282" i="2"/>
  <c r="H295" i="2"/>
  <c r="H281" i="2"/>
  <c r="H294" i="2"/>
  <c r="H287" i="2"/>
  <c r="H283" i="2"/>
  <c r="H286" i="2"/>
  <c r="H288" i="2"/>
  <c r="H275" i="2"/>
  <c r="H290" i="2"/>
  <c r="H279" i="2"/>
  <c r="H289" i="2"/>
  <c r="H291" i="2"/>
  <c r="H278" i="2"/>
  <c r="H292" i="2"/>
  <c r="H285" i="2"/>
  <c r="H280" i="2"/>
  <c r="H277" i="2"/>
  <c r="H284" i="2"/>
  <c r="H273" i="2"/>
  <c r="H271" i="2"/>
  <c r="H269" i="2"/>
  <c r="H274" i="2"/>
  <c r="H272" i="2"/>
  <c r="H270" i="2"/>
  <c r="H268" i="2"/>
  <c r="H260" i="2"/>
  <c r="H264" i="2"/>
  <c r="H261" i="2"/>
  <c r="H263" i="2"/>
  <c r="H267" i="2"/>
  <c r="H265" i="2"/>
  <c r="H259" i="2"/>
  <c r="H262" i="2"/>
  <c r="H266" i="2"/>
  <c r="H82" i="2"/>
  <c r="H110" i="2"/>
  <c r="H196" i="2"/>
  <c r="H158" i="2"/>
  <c r="H68" i="2"/>
  <c r="H91" i="2"/>
  <c r="H53" i="2"/>
  <c r="H105" i="2"/>
  <c r="H182" i="2"/>
  <c r="H177" i="2"/>
  <c r="H36" i="2"/>
  <c r="H111" i="2"/>
  <c r="H175" i="2"/>
  <c r="H29" i="2"/>
  <c r="H120" i="2"/>
  <c r="H40" i="2"/>
  <c r="H127" i="2"/>
  <c r="H232" i="2"/>
  <c r="H7" i="2"/>
  <c r="H80" i="2"/>
  <c r="H191" i="2"/>
  <c r="H52" i="2"/>
  <c r="H165" i="2"/>
  <c r="H70" i="2"/>
  <c r="H113" i="2"/>
  <c r="H199" i="2"/>
  <c r="H19" i="2"/>
  <c r="H18" i="2"/>
  <c r="H71" i="2"/>
  <c r="H154" i="2"/>
  <c r="H222" i="2"/>
  <c r="H135" i="2"/>
  <c r="H51" i="2"/>
  <c r="H228" i="2"/>
  <c r="H171" i="2"/>
  <c r="H59" i="2"/>
  <c r="H244" i="2"/>
  <c r="H203" i="2"/>
  <c r="H123" i="2"/>
  <c r="H131" i="2"/>
  <c r="H15" i="2"/>
  <c r="H73" i="2"/>
  <c r="H116" i="2"/>
  <c r="H216" i="2"/>
  <c r="H58" i="2"/>
  <c r="H63" i="2"/>
  <c r="H126" i="2"/>
  <c r="H190" i="2"/>
  <c r="H93" i="2"/>
  <c r="H208" i="2"/>
  <c r="H54" i="2"/>
  <c r="H162" i="2"/>
  <c r="H258" i="2"/>
  <c r="H17" i="2"/>
  <c r="H112" i="2"/>
  <c r="H206" i="2"/>
  <c r="H149" i="2"/>
  <c r="H234" i="2"/>
  <c r="H81" i="2"/>
  <c r="H128" i="2"/>
  <c r="H214" i="2"/>
  <c r="H99" i="2"/>
  <c r="H33" i="2"/>
  <c r="H87" i="2"/>
  <c r="H164" i="2"/>
  <c r="H34" i="2"/>
  <c r="H253" i="2"/>
  <c r="H147" i="2"/>
  <c r="H217" i="2"/>
  <c r="H235" i="2"/>
  <c r="H163" i="2"/>
  <c r="H174" i="2"/>
  <c r="H5" i="2"/>
  <c r="H20" i="2"/>
  <c r="H78" i="2"/>
  <c r="H121" i="2"/>
  <c r="H231" i="2"/>
  <c r="H115" i="2"/>
  <c r="H74" i="2"/>
  <c r="H136" i="2"/>
  <c r="H205" i="2"/>
  <c r="H159" i="2"/>
  <c r="H249" i="2"/>
  <c r="H60" i="2"/>
  <c r="H167" i="2"/>
  <c r="H109" i="2"/>
  <c r="H37" i="2"/>
  <c r="H138" i="2"/>
  <c r="H221" i="2"/>
  <c r="H181" i="2"/>
  <c r="H22" i="2"/>
  <c r="H86" i="2"/>
  <c r="H133" i="2"/>
  <c r="H229" i="2"/>
  <c r="H145" i="2"/>
  <c r="H38" i="2"/>
  <c r="H98" i="2"/>
  <c r="H169" i="2"/>
  <c r="H134" i="2"/>
  <c r="H225" i="2"/>
  <c r="H179" i="2"/>
  <c r="H201" i="2"/>
  <c r="H187" i="2"/>
  <c r="H124" i="2"/>
  <c r="H25" i="2"/>
  <c r="H84" i="2"/>
  <c r="H146" i="2"/>
  <c r="H242" i="2"/>
  <c r="H140" i="2"/>
  <c r="H79" i="2"/>
  <c r="H141" i="2"/>
  <c r="H224" i="2"/>
  <c r="H200" i="2"/>
  <c r="H6" i="2"/>
  <c r="H69" i="2"/>
  <c r="H183" i="2"/>
  <c r="H215" i="2"/>
  <c r="H41" i="2"/>
  <c r="H142" i="2"/>
  <c r="H240" i="2"/>
  <c r="H245" i="2"/>
  <c r="H28" i="2"/>
  <c r="H92" i="2"/>
  <c r="H143" i="2"/>
  <c r="H248" i="2"/>
  <c r="H189" i="2"/>
  <c r="H42" i="2"/>
  <c r="H103" i="2"/>
  <c r="H173" i="2"/>
  <c r="H226" i="2"/>
  <c r="H39" i="2"/>
  <c r="H195" i="2"/>
  <c r="H27" i="2"/>
  <c r="H172" i="2"/>
  <c r="H227" i="2"/>
  <c r="H132" i="2"/>
  <c r="H30" i="2"/>
  <c r="H89" i="2"/>
  <c r="H150" i="2"/>
  <c r="H246" i="2"/>
  <c r="H185" i="2"/>
  <c r="H90" i="2"/>
  <c r="H151" i="2"/>
  <c r="H239" i="2"/>
  <c r="H241" i="2"/>
  <c r="H16" i="2"/>
  <c r="H85" i="2"/>
  <c r="H194" i="2"/>
  <c r="H88" i="2"/>
  <c r="H50" i="2"/>
  <c r="H152" i="2"/>
  <c r="H255" i="2"/>
  <c r="H43" i="2"/>
  <c r="H32" i="2"/>
  <c r="H97" i="2"/>
  <c r="H153" i="2"/>
  <c r="H57" i="2"/>
  <c r="H219" i="2"/>
  <c r="H56" i="2"/>
  <c r="H114" i="2"/>
  <c r="H192" i="2"/>
  <c r="H14" i="2"/>
  <c r="H257" i="2"/>
  <c r="H243" i="2"/>
  <c r="H75" i="2"/>
  <c r="H236" i="2"/>
  <c r="H251" i="2"/>
  <c r="H148" i="2"/>
  <c r="H197" i="2"/>
  <c r="H49" i="2"/>
  <c r="H186" i="2"/>
  <c r="H155" i="2"/>
  <c r="H12" i="2"/>
  <c r="H76" i="2"/>
  <c r="H210" i="2"/>
  <c r="H252" i="2"/>
  <c r="H44" i="2"/>
  <c r="H94" i="2"/>
  <c r="H160" i="2"/>
  <c r="H256" i="2"/>
  <c r="H223" i="2"/>
  <c r="H95" i="2"/>
  <c r="H161" i="2"/>
  <c r="H250" i="2"/>
  <c r="H24" i="2"/>
  <c r="H21" i="2"/>
  <c r="H101" i="2"/>
  <c r="H198" i="2"/>
  <c r="H170" i="2"/>
  <c r="H55" i="2"/>
  <c r="H157" i="2"/>
  <c r="H237" i="2"/>
  <c r="H83" i="2"/>
  <c r="H46" i="2"/>
  <c r="H102" i="2"/>
  <c r="H168" i="2"/>
  <c r="H144" i="2"/>
  <c r="H8" i="2"/>
  <c r="H61" i="2"/>
  <c r="H119" i="2"/>
  <c r="H207" i="2"/>
  <c r="H67" i="2"/>
  <c r="H193" i="2"/>
  <c r="H10" i="2"/>
  <c r="H107" i="2"/>
  <c r="H209" i="2"/>
  <c r="H188" i="2"/>
  <c r="H180" i="2"/>
  <c r="H230" i="2"/>
  <c r="H122" i="2"/>
  <c r="H47" i="2"/>
  <c r="H45" i="2"/>
  <c r="H137" i="2"/>
  <c r="H247" i="2"/>
  <c r="H96" i="2"/>
  <c r="H202" i="2"/>
  <c r="H77" i="2"/>
  <c r="H204" i="2"/>
  <c r="H118" i="2"/>
  <c r="H62" i="2"/>
  <c r="H23" i="2"/>
  <c r="H233" i="2"/>
  <c r="H48" i="2"/>
  <c r="H100" i="2"/>
  <c r="H178" i="2"/>
  <c r="H130" i="2"/>
  <c r="H26" i="2"/>
  <c r="H106" i="2"/>
  <c r="H166" i="2"/>
  <c r="H254" i="2"/>
  <c r="H72" i="2"/>
  <c r="H31" i="2"/>
  <c r="H117" i="2"/>
  <c r="H213" i="2"/>
  <c r="H238" i="2"/>
  <c r="H64" i="2"/>
  <c r="H176" i="2"/>
  <c r="H9" i="2"/>
  <c r="H125" i="2"/>
  <c r="H65" i="2"/>
  <c r="H108" i="2"/>
  <c r="H184" i="2"/>
  <c r="H211" i="2"/>
  <c r="H13" i="2"/>
  <c r="H66" i="2"/>
  <c r="H129" i="2"/>
  <c r="H218" i="2"/>
  <c r="H104" i="2"/>
  <c r="H35" i="2"/>
  <c r="H156" i="2"/>
  <c r="H139" i="2"/>
  <c r="H11" i="2"/>
  <c r="H220" i="2"/>
  <c r="H212" i="2"/>
  <c r="B297" i="3" l="1"/>
  <c r="B298" i="3"/>
  <c r="B299" i="3"/>
  <c r="B23" i="3"/>
  <c r="B32" i="3"/>
  <c r="B40" i="3"/>
  <c r="B55" i="3"/>
  <c r="B60" i="3"/>
  <c r="B68" i="3"/>
  <c r="B72" i="3"/>
  <c r="B77" i="3"/>
  <c r="B84" i="3"/>
  <c r="B95" i="3"/>
  <c r="B100" i="3"/>
  <c r="B107" i="3"/>
  <c r="B116" i="3"/>
  <c r="B139" i="3"/>
  <c r="B147" i="3"/>
  <c r="B152" i="3"/>
  <c r="B165" i="3"/>
  <c r="B194" i="3"/>
  <c r="B200" i="3"/>
  <c r="B213" i="3"/>
  <c r="B219" i="3"/>
  <c r="B224" i="3"/>
  <c r="B241" i="3"/>
  <c r="B247" i="3"/>
  <c r="B258" i="3"/>
  <c r="B284" i="3"/>
  <c r="B289" i="3"/>
  <c r="B15" i="3"/>
  <c r="B66" i="3"/>
  <c r="B121" i="3"/>
  <c r="B163" i="3"/>
  <c r="B263" i="3"/>
  <c r="B10" i="3"/>
  <c r="B24" i="3"/>
  <c r="B33" i="3"/>
  <c r="B47" i="3"/>
  <c r="B56" i="3"/>
  <c r="B61" i="3"/>
  <c r="B73" i="3"/>
  <c r="B78" i="3"/>
  <c r="B85" i="3"/>
  <c r="B96" i="3"/>
  <c r="B108" i="3"/>
  <c r="B123" i="3"/>
  <c r="B140" i="3"/>
  <c r="B166" i="3"/>
  <c r="B173" i="3"/>
  <c r="B182" i="3"/>
  <c r="B188" i="3"/>
  <c r="B195" i="3"/>
  <c r="B208" i="3"/>
  <c r="B225" i="3"/>
  <c r="B230" i="3"/>
  <c r="B235" i="3"/>
  <c r="B248" i="3"/>
  <c r="B252" i="3"/>
  <c r="B285" i="3"/>
  <c r="B290" i="3"/>
  <c r="E290" i="3" s="1"/>
  <c r="B133" i="3"/>
  <c r="B16" i="3"/>
  <c r="B25" i="3"/>
  <c r="B41" i="3"/>
  <c r="B48" i="3"/>
  <c r="B89" i="3"/>
  <c r="B97" i="3"/>
  <c r="B101" i="3"/>
  <c r="B109" i="3"/>
  <c r="B129" i="3"/>
  <c r="B135" i="3"/>
  <c r="B141" i="3"/>
  <c r="B174" i="3"/>
  <c r="B183" i="3"/>
  <c r="B214" i="3"/>
  <c r="B253" i="3"/>
  <c r="B269" i="3"/>
  <c r="B274" i="3"/>
  <c r="B9" i="3"/>
  <c r="E9" i="3" s="1"/>
  <c r="B192" i="3"/>
  <c r="B278" i="3"/>
  <c r="B11" i="3"/>
  <c r="B42" i="3"/>
  <c r="B49" i="3"/>
  <c r="B74" i="3"/>
  <c r="B79" i="3"/>
  <c r="B90" i="3"/>
  <c r="B102" i="3"/>
  <c r="B110" i="3"/>
  <c r="B117" i="3"/>
  <c r="B142" i="3"/>
  <c r="B159" i="3"/>
  <c r="B175" i="3"/>
  <c r="B189" i="3"/>
  <c r="B201" i="3"/>
  <c r="B231" i="3"/>
  <c r="B236" i="3"/>
  <c r="B254" i="3"/>
  <c r="B259" i="3"/>
  <c r="B264" i="3"/>
  <c r="B280" i="3"/>
  <c r="B17" i="3"/>
  <c r="B34" i="3"/>
  <c r="B43" i="3"/>
  <c r="B62" i="3"/>
  <c r="B69" i="3"/>
  <c r="B80" i="3"/>
  <c r="B103" i="3"/>
  <c r="B118" i="3"/>
  <c r="B130" i="3"/>
  <c r="B153" i="3"/>
  <c r="B160" i="3"/>
  <c r="B167" i="3"/>
  <c r="B176" i="3"/>
  <c r="B190" i="3"/>
  <c r="B202" i="3"/>
  <c r="B220" i="3"/>
  <c r="B226" i="3"/>
  <c r="B237" i="3"/>
  <c r="B249" i="3"/>
  <c r="B255" i="3"/>
  <c r="B265" i="3"/>
  <c r="B275" i="3"/>
  <c r="B12" i="3"/>
  <c r="B18" i="3"/>
  <c r="B26" i="3"/>
  <c r="B35" i="3"/>
  <c r="B44" i="3"/>
  <c r="B63" i="3"/>
  <c r="B86" i="3"/>
  <c r="B91" i="3"/>
  <c r="B119" i="3"/>
  <c r="B124" i="3"/>
  <c r="B148" i="3"/>
  <c r="B161" i="3"/>
  <c r="B168" i="3"/>
  <c r="B177" i="3"/>
  <c r="B191" i="3"/>
  <c r="B203" i="3"/>
  <c r="B209" i="3"/>
  <c r="B215" i="3"/>
  <c r="B242" i="3"/>
  <c r="B260" i="3"/>
  <c r="B266" i="3"/>
  <c r="B270" i="3"/>
  <c r="B281" i="3"/>
  <c r="B286" i="3"/>
  <c r="B13" i="3"/>
  <c r="B19" i="3"/>
  <c r="B27" i="3"/>
  <c r="B36" i="3"/>
  <c r="B50" i="3"/>
  <c r="B57" i="3"/>
  <c r="B70" i="3"/>
  <c r="B75" i="3"/>
  <c r="B92" i="3"/>
  <c r="B98" i="3"/>
  <c r="B104" i="3"/>
  <c r="B125" i="3"/>
  <c r="B136" i="3"/>
  <c r="B143" i="3"/>
  <c r="B154" i="3"/>
  <c r="B169" i="3"/>
  <c r="B178" i="3"/>
  <c r="B196" i="3"/>
  <c r="B210" i="3"/>
  <c r="B243" i="3"/>
  <c r="B261" i="3"/>
  <c r="B282" i="3"/>
  <c r="B59" i="3"/>
  <c r="B82" i="3"/>
  <c r="B114" i="3"/>
  <c r="B273" i="3"/>
  <c r="B20" i="3"/>
  <c r="B28" i="3"/>
  <c r="B37" i="3"/>
  <c r="B51" i="3"/>
  <c r="B58" i="3"/>
  <c r="B64" i="3"/>
  <c r="B81" i="3"/>
  <c r="B111" i="3"/>
  <c r="B126" i="3"/>
  <c r="B131" i="3"/>
  <c r="B144" i="3"/>
  <c r="B149" i="3"/>
  <c r="B155" i="3"/>
  <c r="B162" i="3"/>
  <c r="B184" i="3"/>
  <c r="B197" i="3"/>
  <c r="B204" i="3"/>
  <c r="B221" i="3"/>
  <c r="B227" i="3"/>
  <c r="B232" i="3"/>
  <c r="B238" i="3"/>
  <c r="B244" i="3"/>
  <c r="B271" i="3"/>
  <c r="B53" i="3"/>
  <c r="B199" i="3"/>
  <c r="B246" i="3"/>
  <c r="B21" i="3"/>
  <c r="B52" i="3"/>
  <c r="B87" i="3"/>
  <c r="B105" i="3"/>
  <c r="B112" i="3"/>
  <c r="B127" i="3"/>
  <c r="B132" i="3"/>
  <c r="B137" i="3"/>
  <c r="B145" i="3"/>
  <c r="B150" i="3"/>
  <c r="B156" i="3"/>
  <c r="B170" i="3"/>
  <c r="B185" i="3"/>
  <c r="B205" i="3"/>
  <c r="B211" i="3"/>
  <c r="B216" i="3"/>
  <c r="B222" i="3"/>
  <c r="B228" i="3"/>
  <c r="B250" i="3"/>
  <c r="B256" i="3"/>
  <c r="B267" i="3"/>
  <c r="B276" i="3"/>
  <c r="B287" i="3"/>
  <c r="B14" i="3"/>
  <c r="B29" i="3"/>
  <c r="B45" i="3"/>
  <c r="B65" i="3"/>
  <c r="B71" i="3"/>
  <c r="B99" i="3"/>
  <c r="B113" i="3"/>
  <c r="B120" i="3"/>
  <c r="B128" i="3"/>
  <c r="B138" i="3"/>
  <c r="B146" i="3"/>
  <c r="B157" i="3"/>
  <c r="B171" i="3"/>
  <c r="B179" i="3"/>
  <c r="B186" i="3"/>
  <c r="B198" i="3"/>
  <c r="B212" i="3"/>
  <c r="B217" i="3"/>
  <c r="B229" i="3"/>
  <c r="B233" i="3"/>
  <c r="B239" i="3"/>
  <c r="B245" i="3"/>
  <c r="B262" i="3"/>
  <c r="B272" i="3"/>
  <c r="B277" i="3"/>
  <c r="B38" i="3"/>
  <c r="B76" i="3"/>
  <c r="B180" i="3"/>
  <c r="B223" i="3"/>
  <c r="B283" i="3"/>
  <c r="B22" i="3"/>
  <c r="B31" i="3"/>
  <c r="B39" i="3"/>
  <c r="B46" i="3"/>
  <c r="B54" i="3"/>
  <c r="B67" i="3"/>
  <c r="B83" i="3"/>
  <c r="B88" i="3"/>
  <c r="B94" i="3"/>
  <c r="B106" i="3"/>
  <c r="B115" i="3"/>
  <c r="B122" i="3"/>
  <c r="B134" i="3"/>
  <c r="B151" i="3"/>
  <c r="B158" i="3"/>
  <c r="B164" i="3"/>
  <c r="B172" i="3"/>
  <c r="B181" i="3"/>
  <c r="B187" i="3"/>
  <c r="B193" i="3"/>
  <c r="B207" i="3"/>
  <c r="B218" i="3"/>
  <c r="B234" i="3"/>
  <c r="B240" i="3"/>
  <c r="B251" i="3"/>
  <c r="B257" i="3"/>
  <c r="B268" i="3"/>
  <c r="B279" i="3"/>
  <c r="B288" i="3"/>
  <c r="B30" i="3"/>
  <c r="B93" i="3"/>
  <c r="B206" i="3"/>
  <c r="B430" i="3"/>
  <c r="B444" i="3"/>
  <c r="B454" i="3"/>
  <c r="B455" i="3"/>
  <c r="B428" i="3"/>
  <c r="B462" i="3"/>
  <c r="B424" i="3"/>
  <c r="B443" i="3"/>
  <c r="B436" i="3"/>
  <c r="B440" i="3"/>
  <c r="B450" i="3"/>
  <c r="B468" i="3"/>
  <c r="B470" i="3"/>
  <c r="B453" i="3"/>
  <c r="B467" i="3"/>
  <c r="B419" i="3"/>
  <c r="B426" i="3"/>
  <c r="B445" i="3"/>
  <c r="B451" i="3"/>
  <c r="B460" i="3"/>
  <c r="B464" i="3"/>
  <c r="B465" i="3"/>
  <c r="B466" i="3"/>
  <c r="B457" i="3"/>
  <c r="B463" i="3"/>
  <c r="B420" i="3"/>
  <c r="B427" i="3"/>
  <c r="B437" i="3"/>
  <c r="B441" i="3"/>
  <c r="B446" i="3"/>
  <c r="B469" i="3"/>
  <c r="B432" i="3"/>
  <c r="B471" i="3"/>
  <c r="B448" i="3"/>
  <c r="B433" i="3"/>
  <c r="B429" i="3"/>
  <c r="B472" i="3"/>
  <c r="B431" i="3"/>
  <c r="B461" i="3"/>
  <c r="B452" i="3"/>
  <c r="B459" i="3"/>
  <c r="B421" i="3"/>
  <c r="B447" i="3"/>
  <c r="B442" i="3"/>
  <c r="B449" i="3"/>
  <c r="B422" i="3"/>
  <c r="B456" i="3"/>
  <c r="B458" i="3"/>
  <c r="B423" i="3"/>
  <c r="B438" i="3"/>
  <c r="B439" i="3"/>
  <c r="B434" i="3"/>
  <c r="B425" i="3"/>
  <c r="B435" i="3"/>
  <c r="B473" i="3"/>
  <c r="B293" i="3"/>
  <c r="E293" i="3" s="1"/>
  <c r="B305" i="3"/>
  <c r="B317" i="3"/>
  <c r="B329" i="3"/>
  <c r="B341" i="3"/>
  <c r="B353" i="3"/>
  <c r="B365" i="3"/>
  <c r="B377" i="3"/>
  <c r="B401" i="3"/>
  <c r="B414" i="3"/>
  <c r="B391" i="3"/>
  <c r="B357" i="3"/>
  <c r="B294" i="3"/>
  <c r="E294" i="3" s="1"/>
  <c r="B306" i="3"/>
  <c r="B318" i="3"/>
  <c r="B330" i="3"/>
  <c r="B342" i="3"/>
  <c r="B354" i="3"/>
  <c r="B366" i="3"/>
  <c r="B378" i="3"/>
  <c r="B390" i="3"/>
  <c r="B402" i="3"/>
  <c r="B355" i="3"/>
  <c r="B403" i="3"/>
  <c r="B321" i="3"/>
  <c r="B381" i="3"/>
  <c r="B295" i="3"/>
  <c r="E295" i="3" s="1"/>
  <c r="B307" i="3"/>
  <c r="B319" i="3"/>
  <c r="B331" i="3"/>
  <c r="B343" i="3"/>
  <c r="B367" i="3"/>
  <c r="B345" i="3"/>
  <c r="B296" i="3"/>
  <c r="E296" i="3" s="1"/>
  <c r="B308" i="3"/>
  <c r="B320" i="3"/>
  <c r="B332" i="3"/>
  <c r="B344" i="3"/>
  <c r="B356" i="3"/>
  <c r="B368" i="3"/>
  <c r="B380" i="3"/>
  <c r="B392" i="3"/>
  <c r="B404" i="3"/>
  <c r="B416" i="3"/>
  <c r="B333" i="3"/>
  <c r="B393" i="3"/>
  <c r="B310" i="3"/>
  <c r="B322" i="3"/>
  <c r="B334" i="3"/>
  <c r="B346" i="3"/>
  <c r="B358" i="3"/>
  <c r="B370" i="3"/>
  <c r="B382" i="3"/>
  <c r="B394" i="3"/>
  <c r="B406" i="3"/>
  <c r="B418" i="3"/>
  <c r="B371" i="3"/>
  <c r="B395" i="3"/>
  <c r="B408" i="3"/>
  <c r="B291" i="3"/>
  <c r="E291" i="3" s="1"/>
  <c r="B311" i="3"/>
  <c r="B323" i="3"/>
  <c r="B335" i="3"/>
  <c r="B347" i="3"/>
  <c r="B359" i="3"/>
  <c r="B383" i="3"/>
  <c r="B407" i="3"/>
  <c r="B396" i="3"/>
  <c r="B300" i="3"/>
  <c r="B312" i="3"/>
  <c r="B324" i="3"/>
  <c r="B336" i="3"/>
  <c r="B348" i="3"/>
  <c r="B360" i="3"/>
  <c r="B372" i="3"/>
  <c r="B384" i="3"/>
  <c r="B303" i="3"/>
  <c r="B301" i="3"/>
  <c r="B313" i="3"/>
  <c r="B325" i="3"/>
  <c r="B337" i="3"/>
  <c r="B349" i="3"/>
  <c r="B361" i="3"/>
  <c r="B373" i="3"/>
  <c r="B385" i="3"/>
  <c r="B397" i="3"/>
  <c r="B409" i="3"/>
  <c r="B386" i="3"/>
  <c r="B410" i="3"/>
  <c r="B302" i="3"/>
  <c r="B314" i="3"/>
  <c r="B326" i="3"/>
  <c r="B338" i="3"/>
  <c r="B350" i="3"/>
  <c r="B362" i="3"/>
  <c r="B374" i="3"/>
  <c r="B398" i="3"/>
  <c r="B292" i="3"/>
  <c r="E292" i="3" s="1"/>
  <c r="B304" i="3"/>
  <c r="B316" i="3"/>
  <c r="B328" i="3"/>
  <c r="B340" i="3"/>
  <c r="B352" i="3"/>
  <c r="B364" i="3"/>
  <c r="B376" i="3"/>
  <c r="B388" i="3"/>
  <c r="B400" i="3"/>
  <c r="B412" i="3"/>
  <c r="B389" i="3"/>
  <c r="B413" i="3"/>
  <c r="B379" i="3"/>
  <c r="B415" i="3"/>
  <c r="B309" i="3"/>
  <c r="B315" i="3"/>
  <c r="B327" i="3"/>
  <c r="B363" i="3"/>
  <c r="B369" i="3"/>
  <c r="B375" i="3"/>
  <c r="B387" i="3"/>
  <c r="B399" i="3"/>
  <c r="B417" i="3"/>
  <c r="B351" i="3"/>
  <c r="B405" i="3"/>
  <c r="B339" i="3"/>
  <c r="B411" i="3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59" i="1"/>
  <c r="M17" i="1"/>
  <c r="M158" i="1"/>
  <c r="M16" i="1"/>
  <c r="M15" i="1"/>
  <c r="M14" i="1"/>
  <c r="M13" i="1"/>
  <c r="M12" i="1"/>
  <c r="M11" i="1"/>
  <c r="M10" i="1"/>
  <c r="M9" i="1"/>
  <c r="M8" i="1"/>
  <c r="M131" i="1"/>
  <c r="M130" i="1"/>
  <c r="M129" i="1"/>
  <c r="G80" i="1"/>
  <c r="G79" i="1"/>
  <c r="G78" i="1"/>
  <c r="G77" i="1"/>
  <c r="G161" i="1"/>
  <c r="G75" i="1"/>
  <c r="G160" i="1"/>
  <c r="G74" i="1"/>
  <c r="G73" i="1"/>
  <c r="G72" i="1"/>
  <c r="M151" i="1"/>
  <c r="M150" i="1"/>
  <c r="M127" i="1"/>
  <c r="M126" i="1"/>
  <c r="M125" i="1"/>
  <c r="M124" i="1"/>
  <c r="M123" i="1"/>
  <c r="M122" i="1"/>
  <c r="M121" i="1"/>
  <c r="M137" i="1"/>
  <c r="M119" i="1"/>
  <c r="M136" i="1"/>
  <c r="M118" i="1"/>
  <c r="M117" i="1"/>
  <c r="M116" i="1"/>
  <c r="G70" i="1"/>
  <c r="G69" i="1"/>
  <c r="G158" i="1"/>
  <c r="G68" i="1"/>
  <c r="G157" i="1"/>
  <c r="G67" i="1"/>
  <c r="G156" i="1"/>
  <c r="G66" i="1"/>
  <c r="G155" i="1"/>
  <c r="G65" i="1"/>
  <c r="G64" i="1"/>
  <c r="G153" i="1"/>
  <c r="G63" i="1"/>
  <c r="G152" i="1"/>
  <c r="G151" i="1"/>
  <c r="G150" i="1"/>
  <c r="G62" i="1"/>
  <c r="G149" i="1"/>
  <c r="G61" i="1"/>
  <c r="G148" i="1"/>
  <c r="G60" i="1"/>
  <c r="G147" i="1"/>
  <c r="G59" i="1"/>
  <c r="G146" i="1"/>
  <c r="G58" i="1"/>
  <c r="G145" i="1"/>
  <c r="G57" i="1"/>
  <c r="G56" i="1"/>
  <c r="G55" i="1"/>
  <c r="G136" i="1"/>
  <c r="G54" i="1"/>
  <c r="G135" i="1"/>
  <c r="G51" i="1"/>
  <c r="G134" i="1"/>
  <c r="G46" i="1"/>
  <c r="G42" i="1"/>
  <c r="G132" i="1"/>
  <c r="G41" i="1"/>
  <c r="G40" i="1"/>
  <c r="G130" i="1"/>
  <c r="G39" i="1"/>
  <c r="G129" i="1"/>
  <c r="G38" i="1"/>
  <c r="G128" i="1"/>
  <c r="G37" i="1"/>
  <c r="G127" i="1"/>
  <c r="G36" i="1"/>
  <c r="G125" i="1"/>
  <c r="G35" i="1"/>
  <c r="G34" i="1"/>
  <c r="G123" i="1"/>
  <c r="G33" i="1"/>
  <c r="G122" i="1"/>
  <c r="G32" i="1"/>
  <c r="G121" i="1"/>
  <c r="G120" i="1"/>
  <c r="G119" i="1"/>
  <c r="G31" i="1"/>
  <c r="G118" i="1"/>
  <c r="G30" i="1"/>
  <c r="G29" i="1"/>
  <c r="G28" i="1"/>
  <c r="G115" i="1"/>
  <c r="G27" i="1"/>
  <c r="G114" i="1"/>
  <c r="G26" i="1"/>
  <c r="G113" i="1"/>
  <c r="G25" i="1"/>
  <c r="G112" i="1"/>
  <c r="G24" i="1"/>
  <c r="G111" i="1"/>
  <c r="G23" i="1"/>
  <c r="G110" i="1"/>
  <c r="G22" i="1"/>
  <c r="G109" i="1"/>
  <c r="G21" i="1"/>
  <c r="G20" i="1"/>
  <c r="G107" i="1"/>
  <c r="G19" i="1"/>
  <c r="G106" i="1"/>
  <c r="G18" i="1"/>
  <c r="G105" i="1"/>
  <c r="G17" i="1"/>
  <c r="G104" i="1"/>
  <c r="G103" i="1"/>
  <c r="G16" i="1"/>
  <c r="G102" i="1"/>
  <c r="G15" i="1"/>
  <c r="G101" i="1"/>
  <c r="G14" i="1"/>
  <c r="G100" i="1"/>
  <c r="G13" i="1"/>
  <c r="G99" i="1"/>
  <c r="G12" i="1"/>
  <c r="G97" i="1"/>
  <c r="G11" i="1"/>
  <c r="G96" i="1"/>
  <c r="G10" i="1"/>
  <c r="G95" i="1"/>
  <c r="L163" i="1" l="1"/>
  <c r="D299" i="3"/>
  <c r="E299" i="3"/>
  <c r="C299" i="3"/>
  <c r="C298" i="3"/>
  <c r="D298" i="3"/>
  <c r="E298" i="3"/>
  <c r="C297" i="3"/>
  <c r="E297" i="3"/>
  <c r="D297" i="3"/>
  <c r="E257" i="3"/>
  <c r="C257" i="3"/>
  <c r="D257" i="3"/>
  <c r="E151" i="3"/>
  <c r="D151" i="3"/>
  <c r="C151" i="3"/>
  <c r="C31" i="3"/>
  <c r="E31" i="3"/>
  <c r="D31" i="3"/>
  <c r="E233" i="3"/>
  <c r="D233" i="3"/>
  <c r="C233" i="3"/>
  <c r="E120" i="3"/>
  <c r="D120" i="3"/>
  <c r="C120" i="3"/>
  <c r="C250" i="3"/>
  <c r="E250" i="3"/>
  <c r="D250" i="3"/>
  <c r="C132" i="3"/>
  <c r="D132" i="3"/>
  <c r="E132" i="3"/>
  <c r="C238" i="3"/>
  <c r="D238" i="3"/>
  <c r="E238" i="3"/>
  <c r="E126" i="3"/>
  <c r="C126" i="3"/>
  <c r="D126" i="3"/>
  <c r="E59" i="3"/>
  <c r="D59" i="3"/>
  <c r="C59" i="3"/>
  <c r="C104" i="3"/>
  <c r="E104" i="3"/>
  <c r="D104" i="3"/>
  <c r="D281" i="3"/>
  <c r="E281" i="3"/>
  <c r="C281" i="3"/>
  <c r="D148" i="3"/>
  <c r="C148" i="3"/>
  <c r="E148" i="3"/>
  <c r="C265" i="3"/>
  <c r="E265" i="3"/>
  <c r="D265" i="3"/>
  <c r="C130" i="3"/>
  <c r="D130" i="3"/>
  <c r="E130" i="3"/>
  <c r="C254" i="3"/>
  <c r="E254" i="3"/>
  <c r="D254" i="3"/>
  <c r="C79" i="3"/>
  <c r="E79" i="3"/>
  <c r="D79" i="3"/>
  <c r="C183" i="3"/>
  <c r="D183" i="3"/>
  <c r="E183" i="3"/>
  <c r="C16" i="3"/>
  <c r="E16" i="3"/>
  <c r="D16" i="3"/>
  <c r="C182" i="3"/>
  <c r="D182" i="3"/>
  <c r="E182" i="3"/>
  <c r="E47" i="3"/>
  <c r="D47" i="3"/>
  <c r="C47" i="3"/>
  <c r="E247" i="3"/>
  <c r="C247" i="3"/>
  <c r="D247" i="3"/>
  <c r="E107" i="3"/>
  <c r="C107" i="3"/>
  <c r="D107" i="3"/>
  <c r="E229" i="3"/>
  <c r="C229" i="3"/>
  <c r="D229" i="3"/>
  <c r="C113" i="3"/>
  <c r="E113" i="3"/>
  <c r="D113" i="3"/>
  <c r="D228" i="3"/>
  <c r="C228" i="3"/>
  <c r="E228" i="3"/>
  <c r="E127" i="3"/>
  <c r="D127" i="3"/>
  <c r="C127" i="3"/>
  <c r="C232" i="3"/>
  <c r="E232" i="3"/>
  <c r="D232" i="3"/>
  <c r="D111" i="3"/>
  <c r="C111" i="3"/>
  <c r="E111" i="3"/>
  <c r="C282" i="3"/>
  <c r="D282" i="3"/>
  <c r="E282" i="3"/>
  <c r="C98" i="3"/>
  <c r="D98" i="3"/>
  <c r="E98" i="3"/>
  <c r="C270" i="3"/>
  <c r="E270" i="3"/>
  <c r="D270" i="3"/>
  <c r="D124" i="3"/>
  <c r="C124" i="3"/>
  <c r="E124" i="3"/>
  <c r="C255" i="3"/>
  <c r="D255" i="3"/>
  <c r="E255" i="3"/>
  <c r="C118" i="3"/>
  <c r="E118" i="3"/>
  <c r="D118" i="3"/>
  <c r="C236" i="3"/>
  <c r="E236" i="3"/>
  <c r="D236" i="3"/>
  <c r="E74" i="3"/>
  <c r="C74" i="3"/>
  <c r="D74" i="3"/>
  <c r="C174" i="3"/>
  <c r="D174" i="3"/>
  <c r="E174" i="3"/>
  <c r="C133" i="3"/>
  <c r="E133" i="3"/>
  <c r="D133" i="3"/>
  <c r="E173" i="3"/>
  <c r="C173" i="3"/>
  <c r="D173" i="3"/>
  <c r="C33" i="3"/>
  <c r="D33" i="3"/>
  <c r="E33" i="3"/>
  <c r="C241" i="3"/>
  <c r="D241" i="3"/>
  <c r="E241" i="3"/>
  <c r="D100" i="3"/>
  <c r="C100" i="3"/>
  <c r="E100" i="3"/>
  <c r="C240" i="3"/>
  <c r="D240" i="3"/>
  <c r="E240" i="3"/>
  <c r="D122" i="3"/>
  <c r="C122" i="3"/>
  <c r="E122" i="3"/>
  <c r="D283" i="3"/>
  <c r="C283" i="3"/>
  <c r="E283" i="3"/>
  <c r="D217" i="3"/>
  <c r="C217" i="3"/>
  <c r="E217" i="3"/>
  <c r="C99" i="3"/>
  <c r="D99" i="3"/>
  <c r="E99" i="3"/>
  <c r="E222" i="3"/>
  <c r="C222" i="3"/>
  <c r="D222" i="3"/>
  <c r="D112" i="3"/>
  <c r="E112" i="3"/>
  <c r="C112" i="3"/>
  <c r="C227" i="3"/>
  <c r="E227" i="3"/>
  <c r="D227" i="3"/>
  <c r="C81" i="3"/>
  <c r="D81" i="3"/>
  <c r="E81" i="3"/>
  <c r="E261" i="3"/>
  <c r="C261" i="3"/>
  <c r="D261" i="3"/>
  <c r="C92" i="3"/>
  <c r="D92" i="3"/>
  <c r="E92" i="3"/>
  <c r="E266" i="3"/>
  <c r="C266" i="3"/>
  <c r="D266" i="3"/>
  <c r="E119" i="3"/>
  <c r="C119" i="3"/>
  <c r="D119" i="3"/>
  <c r="C249" i="3"/>
  <c r="D249" i="3"/>
  <c r="E249" i="3"/>
  <c r="C103" i="3"/>
  <c r="E103" i="3"/>
  <c r="D103" i="3"/>
  <c r="C231" i="3"/>
  <c r="D231" i="3"/>
  <c r="E231" i="3"/>
  <c r="C49" i="3"/>
  <c r="D49" i="3"/>
  <c r="E49" i="3"/>
  <c r="C141" i="3"/>
  <c r="E141" i="3"/>
  <c r="D141" i="3"/>
  <c r="C290" i="3"/>
  <c r="D290" i="3"/>
  <c r="F290" i="3" s="1"/>
  <c r="C166" i="3"/>
  <c r="D166" i="3"/>
  <c r="E166" i="3"/>
  <c r="E24" i="3"/>
  <c r="D24" i="3"/>
  <c r="C24" i="3"/>
  <c r="C224" i="3"/>
  <c r="D224" i="3"/>
  <c r="E224" i="3"/>
  <c r="E95" i="3"/>
  <c r="C95" i="3"/>
  <c r="D95" i="3"/>
  <c r="C22" i="3"/>
  <c r="E22" i="3"/>
  <c r="D22" i="3"/>
  <c r="D234" i="3"/>
  <c r="C234" i="3"/>
  <c r="E234" i="3"/>
  <c r="E115" i="3"/>
  <c r="C115" i="3"/>
  <c r="D115" i="3"/>
  <c r="E223" i="3"/>
  <c r="D223" i="3"/>
  <c r="C223" i="3"/>
  <c r="D212" i="3"/>
  <c r="C212" i="3"/>
  <c r="E212" i="3"/>
  <c r="E71" i="3"/>
  <c r="D71" i="3"/>
  <c r="C71" i="3"/>
  <c r="C216" i="3"/>
  <c r="D216" i="3"/>
  <c r="E216" i="3"/>
  <c r="C105" i="3"/>
  <c r="D105" i="3"/>
  <c r="E105" i="3"/>
  <c r="E221" i="3"/>
  <c r="D221" i="3"/>
  <c r="C221" i="3"/>
  <c r="E64" i="3"/>
  <c r="C64" i="3"/>
  <c r="D64" i="3"/>
  <c r="D243" i="3"/>
  <c r="C243" i="3"/>
  <c r="E243" i="3"/>
  <c r="C75" i="3"/>
  <c r="D75" i="3"/>
  <c r="E75" i="3"/>
  <c r="C260" i="3"/>
  <c r="E260" i="3"/>
  <c r="D260" i="3"/>
  <c r="C91" i="3"/>
  <c r="E91" i="3"/>
  <c r="D91" i="3"/>
  <c r="C237" i="3"/>
  <c r="D237" i="3"/>
  <c r="E237" i="3"/>
  <c r="C80" i="3"/>
  <c r="D80" i="3"/>
  <c r="E80" i="3"/>
  <c r="C201" i="3"/>
  <c r="E201" i="3"/>
  <c r="D201" i="3"/>
  <c r="D42" i="3"/>
  <c r="E42" i="3"/>
  <c r="C42" i="3"/>
  <c r="C135" i="3"/>
  <c r="D135" i="3"/>
  <c r="E135" i="3"/>
  <c r="C285" i="3"/>
  <c r="D285" i="3"/>
  <c r="E285" i="3"/>
  <c r="C140" i="3"/>
  <c r="E140" i="3"/>
  <c r="D140" i="3"/>
  <c r="C10" i="3"/>
  <c r="E10" i="3"/>
  <c r="D10" i="3"/>
  <c r="C219" i="3"/>
  <c r="D219" i="3"/>
  <c r="E219" i="3"/>
  <c r="D84" i="3"/>
  <c r="E84" i="3"/>
  <c r="C84" i="3"/>
  <c r="C218" i="3"/>
  <c r="E218" i="3"/>
  <c r="D218" i="3"/>
  <c r="C106" i="3"/>
  <c r="E106" i="3"/>
  <c r="D106" i="3"/>
  <c r="C180" i="3"/>
  <c r="D180" i="3"/>
  <c r="E180" i="3"/>
  <c r="D198" i="3"/>
  <c r="E198" i="3"/>
  <c r="C198" i="3"/>
  <c r="C65" i="3"/>
  <c r="D65" i="3"/>
  <c r="E65" i="3"/>
  <c r="E211" i="3"/>
  <c r="D211" i="3"/>
  <c r="C211" i="3"/>
  <c r="C87" i="3"/>
  <c r="E87" i="3"/>
  <c r="D87" i="3"/>
  <c r="C204" i="3"/>
  <c r="D204" i="3"/>
  <c r="E204" i="3"/>
  <c r="C58" i="3"/>
  <c r="D58" i="3"/>
  <c r="E58" i="3"/>
  <c r="C210" i="3"/>
  <c r="E210" i="3"/>
  <c r="D210" i="3"/>
  <c r="C70" i="3"/>
  <c r="D70" i="3"/>
  <c r="E70" i="3"/>
  <c r="C242" i="3"/>
  <c r="D242" i="3"/>
  <c r="E242" i="3"/>
  <c r="C86" i="3"/>
  <c r="D86" i="3"/>
  <c r="E86" i="3"/>
  <c r="C226" i="3"/>
  <c r="D226" i="3"/>
  <c r="E226" i="3"/>
  <c r="C69" i="3"/>
  <c r="D69" i="3"/>
  <c r="E69" i="3"/>
  <c r="E189" i="3"/>
  <c r="D189" i="3"/>
  <c r="C189" i="3"/>
  <c r="C11" i="3"/>
  <c r="E11" i="3"/>
  <c r="D11" i="3"/>
  <c r="C129" i="3"/>
  <c r="D129" i="3"/>
  <c r="E129" i="3"/>
  <c r="C252" i="3"/>
  <c r="D252" i="3"/>
  <c r="E252" i="3"/>
  <c r="C123" i="3"/>
  <c r="D123" i="3"/>
  <c r="E123" i="3"/>
  <c r="D263" i="3"/>
  <c r="E263" i="3"/>
  <c r="C263" i="3"/>
  <c r="C213" i="3"/>
  <c r="D213" i="3"/>
  <c r="E213" i="3"/>
  <c r="C77" i="3"/>
  <c r="D77" i="3"/>
  <c r="E77" i="3"/>
  <c r="C251" i="3"/>
  <c r="E251" i="3"/>
  <c r="D251" i="3"/>
  <c r="C207" i="3"/>
  <c r="E207" i="3"/>
  <c r="D207" i="3"/>
  <c r="C94" i="3"/>
  <c r="E94" i="3"/>
  <c r="D94" i="3"/>
  <c r="E76" i="3"/>
  <c r="C76" i="3"/>
  <c r="D76" i="3"/>
  <c r="C186" i="3"/>
  <c r="E186" i="3"/>
  <c r="D186" i="3"/>
  <c r="C45" i="3"/>
  <c r="D45" i="3"/>
  <c r="E45" i="3"/>
  <c r="E205" i="3"/>
  <c r="C205" i="3"/>
  <c r="D205" i="3"/>
  <c r="C52" i="3"/>
  <c r="E52" i="3"/>
  <c r="D52" i="3"/>
  <c r="E197" i="3"/>
  <c r="C197" i="3"/>
  <c r="D197" i="3"/>
  <c r="C51" i="3"/>
  <c r="E51" i="3"/>
  <c r="D51" i="3"/>
  <c r="C196" i="3"/>
  <c r="D196" i="3"/>
  <c r="E196" i="3"/>
  <c r="C57" i="3"/>
  <c r="E57" i="3"/>
  <c r="D57" i="3"/>
  <c r="C215" i="3"/>
  <c r="D215" i="3"/>
  <c r="E215" i="3"/>
  <c r="C63" i="3"/>
  <c r="E63" i="3"/>
  <c r="D63" i="3"/>
  <c r="D220" i="3"/>
  <c r="C220" i="3"/>
  <c r="E220" i="3"/>
  <c r="C62" i="3"/>
  <c r="D62" i="3"/>
  <c r="E62" i="3"/>
  <c r="E175" i="3"/>
  <c r="C175" i="3"/>
  <c r="D175" i="3"/>
  <c r="E278" i="3"/>
  <c r="D278" i="3"/>
  <c r="C278" i="3"/>
  <c r="C109" i="3"/>
  <c r="E109" i="3"/>
  <c r="D109" i="3"/>
  <c r="D248" i="3"/>
  <c r="C248" i="3"/>
  <c r="E248" i="3"/>
  <c r="E108" i="3"/>
  <c r="C108" i="3"/>
  <c r="D108" i="3"/>
  <c r="E163" i="3"/>
  <c r="D163" i="3"/>
  <c r="C163" i="3"/>
  <c r="C200" i="3"/>
  <c r="D200" i="3"/>
  <c r="E200" i="3"/>
  <c r="D72" i="3"/>
  <c r="C72" i="3"/>
  <c r="E72" i="3"/>
  <c r="E134" i="3"/>
  <c r="C134" i="3"/>
  <c r="D134" i="3"/>
  <c r="C206" i="3"/>
  <c r="E206" i="3"/>
  <c r="D206" i="3"/>
  <c r="C193" i="3"/>
  <c r="D193" i="3"/>
  <c r="E193" i="3"/>
  <c r="D88" i="3"/>
  <c r="C88" i="3"/>
  <c r="E88" i="3"/>
  <c r="D38" i="3"/>
  <c r="E38" i="3"/>
  <c r="C38" i="3"/>
  <c r="E179" i="3"/>
  <c r="D179" i="3"/>
  <c r="C179" i="3"/>
  <c r="C29" i="3"/>
  <c r="E29" i="3"/>
  <c r="D29" i="3"/>
  <c r="E185" i="3"/>
  <c r="C185" i="3"/>
  <c r="D185" i="3"/>
  <c r="C21" i="3"/>
  <c r="E21" i="3"/>
  <c r="D21" i="3"/>
  <c r="D184" i="3"/>
  <c r="E184" i="3"/>
  <c r="C184" i="3"/>
  <c r="C37" i="3"/>
  <c r="D37" i="3"/>
  <c r="E37" i="3"/>
  <c r="C178" i="3"/>
  <c r="D178" i="3"/>
  <c r="E178" i="3"/>
  <c r="C50" i="3"/>
  <c r="D50" i="3"/>
  <c r="E50" i="3"/>
  <c r="E209" i="3"/>
  <c r="C209" i="3"/>
  <c r="D209" i="3"/>
  <c r="C44" i="3"/>
  <c r="D44" i="3"/>
  <c r="E44" i="3"/>
  <c r="C202" i="3"/>
  <c r="D202" i="3"/>
  <c r="E202" i="3"/>
  <c r="C43" i="3"/>
  <c r="E43" i="3"/>
  <c r="D43" i="3"/>
  <c r="D159" i="3"/>
  <c r="E159" i="3"/>
  <c r="C159" i="3"/>
  <c r="D192" i="3"/>
  <c r="E192" i="3"/>
  <c r="C192" i="3"/>
  <c r="C101" i="3"/>
  <c r="D101" i="3"/>
  <c r="E101" i="3"/>
  <c r="E235" i="3"/>
  <c r="D235" i="3"/>
  <c r="C235" i="3"/>
  <c r="D96" i="3"/>
  <c r="E96" i="3"/>
  <c r="C96" i="3"/>
  <c r="C121" i="3"/>
  <c r="E121" i="3"/>
  <c r="D121" i="3"/>
  <c r="C194" i="3"/>
  <c r="D194" i="3"/>
  <c r="E194" i="3"/>
  <c r="C68" i="3"/>
  <c r="D68" i="3"/>
  <c r="E68" i="3"/>
  <c r="C93" i="3"/>
  <c r="D93" i="3"/>
  <c r="E93" i="3"/>
  <c r="E187" i="3"/>
  <c r="D187" i="3"/>
  <c r="C187" i="3"/>
  <c r="E83" i="3"/>
  <c r="D83" i="3"/>
  <c r="C83" i="3"/>
  <c r="C277" i="3"/>
  <c r="E277" i="3"/>
  <c r="D277" i="3"/>
  <c r="C171" i="3"/>
  <c r="E171" i="3"/>
  <c r="D171" i="3"/>
  <c r="C14" i="3"/>
  <c r="D14" i="3"/>
  <c r="E14" i="3"/>
  <c r="C170" i="3"/>
  <c r="E170" i="3"/>
  <c r="D170" i="3"/>
  <c r="C246" i="3"/>
  <c r="E246" i="3"/>
  <c r="D246" i="3"/>
  <c r="C162" i="3"/>
  <c r="D162" i="3"/>
  <c r="E162" i="3"/>
  <c r="C28" i="3"/>
  <c r="E28" i="3"/>
  <c r="D28" i="3"/>
  <c r="D169" i="3"/>
  <c r="C169" i="3"/>
  <c r="E169" i="3"/>
  <c r="C36" i="3"/>
  <c r="E36" i="3"/>
  <c r="D36" i="3"/>
  <c r="D203" i="3"/>
  <c r="C203" i="3"/>
  <c r="E203" i="3"/>
  <c r="E35" i="3"/>
  <c r="D35" i="3"/>
  <c r="C35" i="3"/>
  <c r="C190" i="3"/>
  <c r="E190" i="3"/>
  <c r="D190" i="3"/>
  <c r="C34" i="3"/>
  <c r="D34" i="3"/>
  <c r="E34" i="3"/>
  <c r="C142" i="3"/>
  <c r="D142" i="3"/>
  <c r="E142" i="3"/>
  <c r="C97" i="3"/>
  <c r="D97" i="3"/>
  <c r="E97" i="3"/>
  <c r="C230" i="3"/>
  <c r="D230" i="3"/>
  <c r="E230" i="3"/>
  <c r="C85" i="3"/>
  <c r="D85" i="3"/>
  <c r="E85" i="3"/>
  <c r="C66" i="3"/>
  <c r="D66" i="3"/>
  <c r="E66" i="3"/>
  <c r="C165" i="3"/>
  <c r="D165" i="3"/>
  <c r="E165" i="3"/>
  <c r="D60" i="3"/>
  <c r="E60" i="3"/>
  <c r="C60" i="3"/>
  <c r="D30" i="3"/>
  <c r="E30" i="3"/>
  <c r="C30" i="3"/>
  <c r="D181" i="3"/>
  <c r="C181" i="3"/>
  <c r="E181" i="3"/>
  <c r="E67" i="3"/>
  <c r="D67" i="3"/>
  <c r="C67" i="3"/>
  <c r="D272" i="3"/>
  <c r="E272" i="3"/>
  <c r="C272" i="3"/>
  <c r="D157" i="3"/>
  <c r="C157" i="3"/>
  <c r="E157" i="3"/>
  <c r="E287" i="3"/>
  <c r="C287" i="3"/>
  <c r="D287" i="3"/>
  <c r="C156" i="3"/>
  <c r="D156" i="3"/>
  <c r="E156" i="3"/>
  <c r="E199" i="3"/>
  <c r="D199" i="3"/>
  <c r="C199" i="3"/>
  <c r="E155" i="3"/>
  <c r="C155" i="3"/>
  <c r="D155" i="3"/>
  <c r="C20" i="3"/>
  <c r="D20" i="3"/>
  <c r="E20" i="3"/>
  <c r="C154" i="3"/>
  <c r="D154" i="3"/>
  <c r="E154" i="3"/>
  <c r="C27" i="3"/>
  <c r="D27" i="3"/>
  <c r="E27" i="3"/>
  <c r="C191" i="3"/>
  <c r="D191" i="3"/>
  <c r="E191" i="3"/>
  <c r="D26" i="3"/>
  <c r="C26" i="3"/>
  <c r="E26" i="3"/>
  <c r="C176" i="3"/>
  <c r="D176" i="3"/>
  <c r="E176" i="3"/>
  <c r="C17" i="3"/>
  <c r="D17" i="3"/>
  <c r="E17" i="3"/>
  <c r="C117" i="3"/>
  <c r="D117" i="3"/>
  <c r="E117" i="3"/>
  <c r="C274" i="3"/>
  <c r="E274" i="3"/>
  <c r="D274" i="3"/>
  <c r="C89" i="3"/>
  <c r="D89" i="3"/>
  <c r="E89" i="3"/>
  <c r="E225" i="3"/>
  <c r="C225" i="3"/>
  <c r="D225" i="3"/>
  <c r="D78" i="3"/>
  <c r="C78" i="3"/>
  <c r="E78" i="3"/>
  <c r="C15" i="3"/>
  <c r="E15" i="3"/>
  <c r="D15" i="3"/>
  <c r="C152" i="3"/>
  <c r="D152" i="3"/>
  <c r="E152" i="3"/>
  <c r="C55" i="3"/>
  <c r="E55" i="3"/>
  <c r="D55" i="3"/>
  <c r="C288" i="3"/>
  <c r="E288" i="3"/>
  <c r="D288" i="3"/>
  <c r="D172" i="3"/>
  <c r="C172" i="3"/>
  <c r="E172" i="3"/>
  <c r="C54" i="3"/>
  <c r="D54" i="3"/>
  <c r="E54" i="3"/>
  <c r="C262" i="3"/>
  <c r="E262" i="3"/>
  <c r="D262" i="3"/>
  <c r="C146" i="3"/>
  <c r="E146" i="3"/>
  <c r="D146" i="3"/>
  <c r="C276" i="3"/>
  <c r="D276" i="3"/>
  <c r="E276" i="3"/>
  <c r="C150" i="3"/>
  <c r="E150" i="3"/>
  <c r="D150" i="3"/>
  <c r="C53" i="3"/>
  <c r="D53" i="3"/>
  <c r="E53" i="3"/>
  <c r="E149" i="3"/>
  <c r="C149" i="3"/>
  <c r="D149" i="3"/>
  <c r="D273" i="3"/>
  <c r="E273" i="3"/>
  <c r="C273" i="3"/>
  <c r="E143" i="3"/>
  <c r="C143" i="3"/>
  <c r="D143" i="3"/>
  <c r="C19" i="3"/>
  <c r="E19" i="3"/>
  <c r="D19" i="3"/>
  <c r="C177" i="3"/>
  <c r="D177" i="3"/>
  <c r="E177" i="3"/>
  <c r="D18" i="3"/>
  <c r="C18" i="3"/>
  <c r="E18" i="3"/>
  <c r="E167" i="3"/>
  <c r="D167" i="3"/>
  <c r="C167" i="3"/>
  <c r="E280" i="3"/>
  <c r="C280" i="3"/>
  <c r="D280" i="3"/>
  <c r="C110" i="3"/>
  <c r="D110" i="3"/>
  <c r="E110" i="3"/>
  <c r="D269" i="3"/>
  <c r="C269" i="3"/>
  <c r="E269" i="3"/>
  <c r="C48" i="3"/>
  <c r="D48" i="3"/>
  <c r="E48" i="3"/>
  <c r="C208" i="3"/>
  <c r="D208" i="3"/>
  <c r="E208" i="3"/>
  <c r="E73" i="3"/>
  <c r="C73" i="3"/>
  <c r="D73" i="3"/>
  <c r="C289" i="3"/>
  <c r="D289" i="3"/>
  <c r="E289" i="3"/>
  <c r="C147" i="3"/>
  <c r="D147" i="3"/>
  <c r="E147" i="3"/>
  <c r="C40" i="3"/>
  <c r="E40" i="3"/>
  <c r="D40" i="3"/>
  <c r="C279" i="3"/>
  <c r="D279" i="3"/>
  <c r="E279" i="3"/>
  <c r="C164" i="3"/>
  <c r="D164" i="3"/>
  <c r="E164" i="3"/>
  <c r="C46" i="3"/>
  <c r="E46" i="3"/>
  <c r="D46" i="3"/>
  <c r="E245" i="3"/>
  <c r="C245" i="3"/>
  <c r="D245" i="3"/>
  <c r="C138" i="3"/>
  <c r="D138" i="3"/>
  <c r="E138" i="3"/>
  <c r="C267" i="3"/>
  <c r="D267" i="3"/>
  <c r="E267" i="3"/>
  <c r="D145" i="3"/>
  <c r="E145" i="3"/>
  <c r="C145" i="3"/>
  <c r="D271" i="3"/>
  <c r="C271" i="3"/>
  <c r="E271" i="3"/>
  <c r="C144" i="3"/>
  <c r="D144" i="3"/>
  <c r="E144" i="3"/>
  <c r="C114" i="3"/>
  <c r="D114" i="3"/>
  <c r="E114" i="3"/>
  <c r="D136" i="3"/>
  <c r="E136" i="3"/>
  <c r="C136" i="3"/>
  <c r="C13" i="3"/>
  <c r="D13" i="3"/>
  <c r="E13" i="3"/>
  <c r="C168" i="3"/>
  <c r="D168" i="3"/>
  <c r="E168" i="3"/>
  <c r="C12" i="3"/>
  <c r="D12" i="3"/>
  <c r="E12" i="3"/>
  <c r="D160" i="3"/>
  <c r="C160" i="3"/>
  <c r="E160" i="3"/>
  <c r="C264" i="3"/>
  <c r="D264" i="3"/>
  <c r="E264" i="3"/>
  <c r="C102" i="3"/>
  <c r="E102" i="3"/>
  <c r="D102" i="3"/>
  <c r="D253" i="3"/>
  <c r="E253" i="3"/>
  <c r="C253" i="3"/>
  <c r="C41" i="3"/>
  <c r="D41" i="3"/>
  <c r="E41" i="3"/>
  <c r="C195" i="3"/>
  <c r="D195" i="3"/>
  <c r="E195" i="3"/>
  <c r="C61" i="3"/>
  <c r="D61" i="3"/>
  <c r="E61" i="3"/>
  <c r="D284" i="3"/>
  <c r="C284" i="3"/>
  <c r="E284" i="3"/>
  <c r="E139" i="3"/>
  <c r="C139" i="3"/>
  <c r="D139" i="3"/>
  <c r="C32" i="3"/>
  <c r="E32" i="3"/>
  <c r="D32" i="3"/>
  <c r="E268" i="3"/>
  <c r="C268" i="3"/>
  <c r="D268" i="3"/>
  <c r="C158" i="3"/>
  <c r="D158" i="3"/>
  <c r="E158" i="3"/>
  <c r="C39" i="3"/>
  <c r="D39" i="3"/>
  <c r="E39" i="3"/>
  <c r="D239" i="3"/>
  <c r="C239" i="3"/>
  <c r="E239" i="3"/>
  <c r="E128" i="3"/>
  <c r="C128" i="3"/>
  <c r="D128" i="3"/>
  <c r="D256" i="3"/>
  <c r="E256" i="3"/>
  <c r="C256" i="3"/>
  <c r="C137" i="3"/>
  <c r="D137" i="3"/>
  <c r="E137" i="3"/>
  <c r="C244" i="3"/>
  <c r="E244" i="3"/>
  <c r="D244" i="3"/>
  <c r="E131" i="3"/>
  <c r="D131" i="3"/>
  <c r="C131" i="3"/>
  <c r="C82" i="3"/>
  <c r="D82" i="3"/>
  <c r="E82" i="3"/>
  <c r="C125" i="3"/>
  <c r="D125" i="3"/>
  <c r="E125" i="3"/>
  <c r="C286" i="3"/>
  <c r="D286" i="3"/>
  <c r="E286" i="3"/>
  <c r="E161" i="3"/>
  <c r="D161" i="3"/>
  <c r="C161" i="3"/>
  <c r="C275" i="3"/>
  <c r="D275" i="3"/>
  <c r="E275" i="3"/>
  <c r="C153" i="3"/>
  <c r="E153" i="3"/>
  <c r="D153" i="3"/>
  <c r="E259" i="3"/>
  <c r="D259" i="3"/>
  <c r="C259" i="3"/>
  <c r="C90" i="3"/>
  <c r="E90" i="3"/>
  <c r="D90" i="3"/>
  <c r="C214" i="3"/>
  <c r="D214" i="3"/>
  <c r="E214" i="3"/>
  <c r="C25" i="3"/>
  <c r="D25" i="3"/>
  <c r="E25" i="3"/>
  <c r="C188" i="3"/>
  <c r="E188" i="3"/>
  <c r="D188" i="3"/>
  <c r="C56" i="3"/>
  <c r="D56" i="3"/>
  <c r="E56" i="3"/>
  <c r="C258" i="3"/>
  <c r="D258" i="3"/>
  <c r="E258" i="3"/>
  <c r="E116" i="3"/>
  <c r="C116" i="3"/>
  <c r="D116" i="3"/>
  <c r="E23" i="3"/>
  <c r="D23" i="3"/>
  <c r="C23" i="3"/>
  <c r="D466" i="3"/>
  <c r="E466" i="3"/>
  <c r="C466" i="3"/>
  <c r="C458" i="3"/>
  <c r="D458" i="3"/>
  <c r="E458" i="3"/>
  <c r="D429" i="3"/>
  <c r="C429" i="3"/>
  <c r="E429" i="3"/>
  <c r="D457" i="3"/>
  <c r="C457" i="3"/>
  <c r="E457" i="3"/>
  <c r="C468" i="3"/>
  <c r="E468" i="3"/>
  <c r="D468" i="3"/>
  <c r="C449" i="3"/>
  <c r="D449" i="3"/>
  <c r="E449" i="3"/>
  <c r="E471" i="3"/>
  <c r="C471" i="3"/>
  <c r="D471" i="3"/>
  <c r="E464" i="3"/>
  <c r="C464" i="3"/>
  <c r="D464" i="3"/>
  <c r="C436" i="3"/>
  <c r="D436" i="3"/>
  <c r="E436" i="3"/>
  <c r="E440" i="3"/>
  <c r="C440" i="3"/>
  <c r="D440" i="3"/>
  <c r="C442" i="3"/>
  <c r="E442" i="3"/>
  <c r="D442" i="3"/>
  <c r="C432" i="3"/>
  <c r="E432" i="3"/>
  <c r="D432" i="3"/>
  <c r="C460" i="3"/>
  <c r="D460" i="3"/>
  <c r="E460" i="3"/>
  <c r="C443" i="3"/>
  <c r="E443" i="3"/>
  <c r="D443" i="3"/>
  <c r="C456" i="3"/>
  <c r="E456" i="3"/>
  <c r="D456" i="3"/>
  <c r="C473" i="3"/>
  <c r="D473" i="3"/>
  <c r="E473" i="3"/>
  <c r="C447" i="3"/>
  <c r="D447" i="3"/>
  <c r="E447" i="3"/>
  <c r="D469" i="3"/>
  <c r="C469" i="3"/>
  <c r="E469" i="3"/>
  <c r="C451" i="3"/>
  <c r="D451" i="3"/>
  <c r="E451" i="3"/>
  <c r="C424" i="3"/>
  <c r="E424" i="3"/>
  <c r="D424" i="3"/>
  <c r="D433" i="3"/>
  <c r="E433" i="3"/>
  <c r="C433" i="3"/>
  <c r="C435" i="3"/>
  <c r="D435" i="3"/>
  <c r="E435" i="3"/>
  <c r="D421" i="3"/>
  <c r="C421" i="3"/>
  <c r="E421" i="3"/>
  <c r="C446" i="3"/>
  <c r="D446" i="3"/>
  <c r="E446" i="3"/>
  <c r="D445" i="3"/>
  <c r="E445" i="3"/>
  <c r="C445" i="3"/>
  <c r="C462" i="3"/>
  <c r="E462" i="3"/>
  <c r="D462" i="3"/>
  <c r="C425" i="3"/>
  <c r="E425" i="3"/>
  <c r="D425" i="3"/>
  <c r="E459" i="3"/>
  <c r="C459" i="3"/>
  <c r="D459" i="3"/>
  <c r="D441" i="3"/>
  <c r="E441" i="3"/>
  <c r="C441" i="3"/>
  <c r="C426" i="3"/>
  <c r="D426" i="3"/>
  <c r="E426" i="3"/>
  <c r="E428" i="3"/>
  <c r="D428" i="3"/>
  <c r="C428" i="3"/>
  <c r="D465" i="3"/>
  <c r="C465" i="3"/>
  <c r="E465" i="3"/>
  <c r="C434" i="3"/>
  <c r="D434" i="3"/>
  <c r="E434" i="3"/>
  <c r="E452" i="3"/>
  <c r="C452" i="3"/>
  <c r="D452" i="3"/>
  <c r="C437" i="3"/>
  <c r="D437" i="3"/>
  <c r="E437" i="3"/>
  <c r="C419" i="3"/>
  <c r="D419" i="3"/>
  <c r="E419" i="3"/>
  <c r="C455" i="3"/>
  <c r="E455" i="3"/>
  <c r="D455" i="3"/>
  <c r="C448" i="3"/>
  <c r="D448" i="3"/>
  <c r="E448" i="3"/>
  <c r="E439" i="3"/>
  <c r="D439" i="3"/>
  <c r="C439" i="3"/>
  <c r="C461" i="3"/>
  <c r="E461" i="3"/>
  <c r="D461" i="3"/>
  <c r="E427" i="3"/>
  <c r="C427" i="3"/>
  <c r="D427" i="3"/>
  <c r="C467" i="3"/>
  <c r="E467" i="3"/>
  <c r="D467" i="3"/>
  <c r="C454" i="3"/>
  <c r="D454" i="3"/>
  <c r="E454" i="3"/>
  <c r="C450" i="3"/>
  <c r="E450" i="3"/>
  <c r="D450" i="3"/>
  <c r="B3" i="3"/>
  <c r="C438" i="3"/>
  <c r="D438" i="3"/>
  <c r="E438" i="3"/>
  <c r="C431" i="3"/>
  <c r="E431" i="3"/>
  <c r="D431" i="3"/>
  <c r="C420" i="3"/>
  <c r="E420" i="3"/>
  <c r="D420" i="3"/>
  <c r="D453" i="3"/>
  <c r="C453" i="3"/>
  <c r="E453" i="3"/>
  <c r="C444" i="3"/>
  <c r="E444" i="3"/>
  <c r="D444" i="3"/>
  <c r="C422" i="3"/>
  <c r="E422" i="3"/>
  <c r="D422" i="3"/>
  <c r="C423" i="3"/>
  <c r="D423" i="3"/>
  <c r="E423" i="3"/>
  <c r="C472" i="3"/>
  <c r="D472" i="3"/>
  <c r="E472" i="3"/>
  <c r="E463" i="3"/>
  <c r="C463" i="3"/>
  <c r="D463" i="3"/>
  <c r="C470" i="3"/>
  <c r="D470" i="3"/>
  <c r="E470" i="3"/>
  <c r="C430" i="3"/>
  <c r="D430" i="3"/>
  <c r="E430" i="3"/>
  <c r="E397" i="3"/>
  <c r="C397" i="3"/>
  <c r="D397" i="3"/>
  <c r="E308" i="3"/>
  <c r="D308" i="3"/>
  <c r="C308" i="3"/>
  <c r="E307" i="3"/>
  <c r="D307" i="3"/>
  <c r="C307" i="3"/>
  <c r="D390" i="3"/>
  <c r="E390" i="3"/>
  <c r="C390" i="3"/>
  <c r="D293" i="3"/>
  <c r="F293" i="3" s="1"/>
  <c r="C293" i="3"/>
  <c r="E385" i="3"/>
  <c r="C385" i="3"/>
  <c r="D385" i="3"/>
  <c r="E358" i="3"/>
  <c r="D358" i="3"/>
  <c r="C358" i="3"/>
  <c r="D296" i="3"/>
  <c r="F296" i="3" s="1"/>
  <c r="C296" i="3"/>
  <c r="D295" i="3"/>
  <c r="F295" i="3" s="1"/>
  <c r="C295" i="3"/>
  <c r="D378" i="3"/>
  <c r="E378" i="3"/>
  <c r="C378" i="3"/>
  <c r="E415" i="3"/>
  <c r="D415" i="3"/>
  <c r="C415" i="3"/>
  <c r="E370" i="3"/>
  <c r="D370" i="3"/>
  <c r="C370" i="3"/>
  <c r="D314" i="3"/>
  <c r="E314" i="3"/>
  <c r="C314" i="3"/>
  <c r="E373" i="3"/>
  <c r="D373" i="3"/>
  <c r="C373" i="3"/>
  <c r="E384" i="3"/>
  <c r="C384" i="3"/>
  <c r="D384" i="3"/>
  <c r="E396" i="3"/>
  <c r="C396" i="3"/>
  <c r="D396" i="3"/>
  <c r="E346" i="3"/>
  <c r="D346" i="3"/>
  <c r="C346" i="3"/>
  <c r="E345" i="3"/>
  <c r="D345" i="3"/>
  <c r="C345" i="3"/>
  <c r="E381" i="3"/>
  <c r="D381" i="3"/>
  <c r="C381" i="3"/>
  <c r="D366" i="3"/>
  <c r="C366" i="3"/>
  <c r="E366" i="3"/>
  <c r="E391" i="3"/>
  <c r="D391" i="3"/>
  <c r="C391" i="3"/>
  <c r="E375" i="3"/>
  <c r="D375" i="3"/>
  <c r="C375" i="3"/>
  <c r="D302" i="3"/>
  <c r="E302" i="3"/>
  <c r="C302" i="3"/>
  <c r="E361" i="3"/>
  <c r="C361" i="3"/>
  <c r="D361" i="3"/>
  <c r="E372" i="3"/>
  <c r="D372" i="3"/>
  <c r="C372" i="3"/>
  <c r="E407" i="3"/>
  <c r="C407" i="3"/>
  <c r="D407" i="3"/>
  <c r="E334" i="3"/>
  <c r="D334" i="3"/>
  <c r="C334" i="3"/>
  <c r="E416" i="3"/>
  <c r="D416" i="3"/>
  <c r="C416" i="3"/>
  <c r="E321" i="3"/>
  <c r="D321" i="3"/>
  <c r="C321" i="3"/>
  <c r="D354" i="3"/>
  <c r="E354" i="3"/>
  <c r="C354" i="3"/>
  <c r="D414" i="3"/>
  <c r="C414" i="3"/>
  <c r="E414" i="3"/>
  <c r="D292" i="3"/>
  <c r="F292" i="3" s="1"/>
  <c r="C292" i="3"/>
  <c r="E349" i="3"/>
  <c r="C349" i="3"/>
  <c r="D349" i="3"/>
  <c r="E360" i="3"/>
  <c r="C360" i="3"/>
  <c r="D360" i="3"/>
  <c r="E383" i="3"/>
  <c r="C383" i="3"/>
  <c r="D383" i="3"/>
  <c r="E408" i="3"/>
  <c r="D408" i="3"/>
  <c r="C408" i="3"/>
  <c r="E322" i="3"/>
  <c r="D322" i="3"/>
  <c r="C322" i="3"/>
  <c r="E404" i="3"/>
  <c r="D404" i="3"/>
  <c r="C404" i="3"/>
  <c r="D342" i="3"/>
  <c r="E342" i="3"/>
  <c r="C342" i="3"/>
  <c r="D401" i="3"/>
  <c r="E401" i="3"/>
  <c r="C401" i="3"/>
  <c r="E387" i="3"/>
  <c r="C387" i="3"/>
  <c r="D387" i="3"/>
  <c r="D389" i="3"/>
  <c r="E389" i="3"/>
  <c r="C389" i="3"/>
  <c r="E337" i="3"/>
  <c r="D337" i="3"/>
  <c r="C337" i="3"/>
  <c r="E348" i="3"/>
  <c r="C348" i="3"/>
  <c r="D348" i="3"/>
  <c r="E359" i="3"/>
  <c r="C359" i="3"/>
  <c r="D359" i="3"/>
  <c r="C9" i="3"/>
  <c r="D9" i="3"/>
  <c r="E310" i="3"/>
  <c r="D310" i="3"/>
  <c r="C310" i="3"/>
  <c r="E392" i="3"/>
  <c r="D392" i="3"/>
  <c r="C392" i="3"/>
  <c r="D330" i="3"/>
  <c r="E330" i="3"/>
  <c r="C330" i="3"/>
  <c r="D377" i="3"/>
  <c r="C377" i="3"/>
  <c r="E377" i="3"/>
  <c r="E399" i="3"/>
  <c r="C399" i="3"/>
  <c r="D399" i="3"/>
  <c r="E369" i="3"/>
  <c r="D369" i="3"/>
  <c r="C369" i="3"/>
  <c r="E327" i="3"/>
  <c r="C327" i="3"/>
  <c r="D327" i="3"/>
  <c r="E315" i="3"/>
  <c r="C315" i="3"/>
  <c r="D315" i="3"/>
  <c r="D388" i="3"/>
  <c r="E388" i="3"/>
  <c r="C388" i="3"/>
  <c r="E325" i="3"/>
  <c r="C325" i="3"/>
  <c r="D325" i="3"/>
  <c r="E336" i="3"/>
  <c r="D336" i="3"/>
  <c r="C336" i="3"/>
  <c r="E347" i="3"/>
  <c r="C347" i="3"/>
  <c r="D347" i="3"/>
  <c r="E395" i="3"/>
  <c r="C395" i="3"/>
  <c r="D395" i="3"/>
  <c r="E380" i="3"/>
  <c r="D380" i="3"/>
  <c r="C380" i="3"/>
  <c r="D318" i="3"/>
  <c r="C318" i="3"/>
  <c r="E318" i="3"/>
  <c r="D365" i="3"/>
  <c r="C365" i="3"/>
  <c r="E365" i="3"/>
  <c r="D326" i="3"/>
  <c r="E326" i="3"/>
  <c r="C326" i="3"/>
  <c r="E411" i="3"/>
  <c r="D411" i="3"/>
  <c r="C411" i="3"/>
  <c r="E313" i="3"/>
  <c r="C313" i="3"/>
  <c r="D313" i="3"/>
  <c r="E324" i="3"/>
  <c r="C324" i="3"/>
  <c r="D324" i="3"/>
  <c r="E335" i="3"/>
  <c r="C335" i="3"/>
  <c r="D335" i="3"/>
  <c r="E371" i="3"/>
  <c r="C371" i="3"/>
  <c r="D371" i="3"/>
  <c r="E368" i="3"/>
  <c r="D368" i="3"/>
  <c r="C368" i="3"/>
  <c r="D306" i="3"/>
  <c r="E306" i="3"/>
  <c r="C306" i="3"/>
  <c r="D353" i="3"/>
  <c r="E353" i="3"/>
  <c r="C353" i="3"/>
  <c r="D316" i="3"/>
  <c r="C316" i="3"/>
  <c r="E316" i="3"/>
  <c r="E363" i="3"/>
  <c r="C363" i="3"/>
  <c r="D363" i="3"/>
  <c r="E309" i="3"/>
  <c r="D309" i="3"/>
  <c r="C309" i="3"/>
  <c r="D364" i="3"/>
  <c r="C364" i="3"/>
  <c r="E364" i="3"/>
  <c r="D398" i="3"/>
  <c r="E398" i="3"/>
  <c r="C398" i="3"/>
  <c r="E301" i="3"/>
  <c r="D301" i="3"/>
  <c r="C301" i="3"/>
  <c r="E312" i="3"/>
  <c r="C312" i="3"/>
  <c r="D312" i="3"/>
  <c r="E323" i="3"/>
  <c r="C323" i="3"/>
  <c r="D323" i="3"/>
  <c r="E418" i="3"/>
  <c r="D418" i="3"/>
  <c r="C418" i="3"/>
  <c r="E393" i="3"/>
  <c r="D393" i="3"/>
  <c r="C393" i="3"/>
  <c r="E356" i="3"/>
  <c r="D356" i="3"/>
  <c r="C356" i="3"/>
  <c r="E367" i="3"/>
  <c r="D367" i="3"/>
  <c r="C367" i="3"/>
  <c r="D294" i="3"/>
  <c r="F294" i="3" s="1"/>
  <c r="C294" i="3"/>
  <c r="E357" i="3"/>
  <c r="D357" i="3"/>
  <c r="C357" i="3"/>
  <c r="D341" i="3"/>
  <c r="E341" i="3"/>
  <c r="C341" i="3"/>
  <c r="D338" i="3"/>
  <c r="E338" i="3"/>
  <c r="C338" i="3"/>
  <c r="D413" i="3"/>
  <c r="C413" i="3"/>
  <c r="E413" i="3"/>
  <c r="D412" i="3"/>
  <c r="C412" i="3"/>
  <c r="E412" i="3"/>
  <c r="D376" i="3"/>
  <c r="C376" i="3"/>
  <c r="E376" i="3"/>
  <c r="E405" i="3"/>
  <c r="D405" i="3"/>
  <c r="C405" i="3"/>
  <c r="D352" i="3"/>
  <c r="E352" i="3"/>
  <c r="C352" i="3"/>
  <c r="D374" i="3"/>
  <c r="E374" i="3"/>
  <c r="C374" i="3"/>
  <c r="D410" i="3"/>
  <c r="E410" i="3"/>
  <c r="C410" i="3"/>
  <c r="E303" i="3"/>
  <c r="D303" i="3"/>
  <c r="C303" i="3"/>
  <c r="E300" i="3"/>
  <c r="D300" i="3"/>
  <c r="C300" i="3"/>
  <c r="E311" i="3"/>
  <c r="C311" i="3"/>
  <c r="D311" i="3"/>
  <c r="E406" i="3"/>
  <c r="D406" i="3"/>
  <c r="C406" i="3"/>
  <c r="E333" i="3"/>
  <c r="D333" i="3"/>
  <c r="C333" i="3"/>
  <c r="E344" i="3"/>
  <c r="D344" i="3"/>
  <c r="C344" i="3"/>
  <c r="E343" i="3"/>
  <c r="D343" i="3"/>
  <c r="C343" i="3"/>
  <c r="E403" i="3"/>
  <c r="D403" i="3"/>
  <c r="C403" i="3"/>
  <c r="D329" i="3"/>
  <c r="C329" i="3"/>
  <c r="E329" i="3"/>
  <c r="D304" i="3"/>
  <c r="E304" i="3"/>
  <c r="C304" i="3"/>
  <c r="E339" i="3"/>
  <c r="D339" i="3"/>
  <c r="C339" i="3"/>
  <c r="E351" i="3"/>
  <c r="C351" i="3"/>
  <c r="D351" i="3"/>
  <c r="D340" i="3"/>
  <c r="E340" i="3"/>
  <c r="C340" i="3"/>
  <c r="D362" i="3"/>
  <c r="E362" i="3"/>
  <c r="C362" i="3"/>
  <c r="D386" i="3"/>
  <c r="E386" i="3"/>
  <c r="C386" i="3"/>
  <c r="E394" i="3"/>
  <c r="D394" i="3"/>
  <c r="C394" i="3"/>
  <c r="E332" i="3"/>
  <c r="D332" i="3"/>
  <c r="C332" i="3"/>
  <c r="E331" i="3"/>
  <c r="D331" i="3"/>
  <c r="C331" i="3"/>
  <c r="E355" i="3"/>
  <c r="D355" i="3"/>
  <c r="C355" i="3"/>
  <c r="D317" i="3"/>
  <c r="C317" i="3"/>
  <c r="E317" i="3"/>
  <c r="E379" i="3"/>
  <c r="D379" i="3"/>
  <c r="C379" i="3"/>
  <c r="D400" i="3"/>
  <c r="E400" i="3"/>
  <c r="C400" i="3"/>
  <c r="E417" i="3"/>
  <c r="D417" i="3"/>
  <c r="C417" i="3"/>
  <c r="D328" i="3"/>
  <c r="C328" i="3"/>
  <c r="E328" i="3"/>
  <c r="D350" i="3"/>
  <c r="E350" i="3"/>
  <c r="C350" i="3"/>
  <c r="E409" i="3"/>
  <c r="D409" i="3"/>
  <c r="C409" i="3"/>
  <c r="C291" i="3"/>
  <c r="D291" i="3"/>
  <c r="F291" i="3" s="1"/>
  <c r="E382" i="3"/>
  <c r="D382" i="3"/>
  <c r="C382" i="3"/>
  <c r="E320" i="3"/>
  <c r="D320" i="3"/>
  <c r="C320" i="3"/>
  <c r="E319" i="3"/>
  <c r="D319" i="3"/>
  <c r="C319" i="3"/>
  <c r="D402" i="3"/>
  <c r="E402" i="3"/>
  <c r="C402" i="3"/>
  <c r="D305" i="3"/>
  <c r="E305" i="3"/>
  <c r="C305" i="3"/>
  <c r="F298" i="3" l="1"/>
  <c r="F299" i="3"/>
  <c r="F297" i="3"/>
  <c r="F42" i="3"/>
  <c r="F71" i="3"/>
  <c r="F233" i="3"/>
  <c r="F139" i="3"/>
  <c r="F160" i="3"/>
  <c r="F143" i="3"/>
  <c r="F205" i="3"/>
  <c r="F64" i="3"/>
  <c r="F234" i="3"/>
  <c r="F119" i="3"/>
  <c r="F173" i="3"/>
  <c r="F229" i="3"/>
  <c r="F134" i="3"/>
  <c r="F95" i="3"/>
  <c r="F247" i="3"/>
  <c r="F250" i="3"/>
  <c r="F38" i="3"/>
  <c r="F223" i="3"/>
  <c r="F112" i="3"/>
  <c r="F67" i="3"/>
  <c r="F35" i="3"/>
  <c r="F187" i="3"/>
  <c r="F211" i="3"/>
  <c r="F24" i="3"/>
  <c r="F146" i="3"/>
  <c r="F288" i="3"/>
  <c r="F36" i="3"/>
  <c r="F246" i="3"/>
  <c r="F277" i="3"/>
  <c r="F108" i="3"/>
  <c r="F116" i="3"/>
  <c r="F155" i="3"/>
  <c r="F197" i="3"/>
  <c r="F189" i="3"/>
  <c r="F43" i="3"/>
  <c r="F21" i="3"/>
  <c r="F186" i="3"/>
  <c r="F59" i="3"/>
  <c r="F25" i="3"/>
  <c r="F153" i="3"/>
  <c r="F46" i="3"/>
  <c r="F150" i="3"/>
  <c r="F28" i="3"/>
  <c r="F121" i="3"/>
  <c r="F37" i="3"/>
  <c r="F29" i="3"/>
  <c r="F109" i="3"/>
  <c r="F94" i="3"/>
  <c r="F129" i="3"/>
  <c r="F210" i="3"/>
  <c r="F106" i="3"/>
  <c r="F10" i="3"/>
  <c r="F91" i="3"/>
  <c r="F49" i="3"/>
  <c r="F99" i="3"/>
  <c r="F236" i="3"/>
  <c r="F270" i="3"/>
  <c r="F232" i="3"/>
  <c r="F254" i="3"/>
  <c r="F238" i="3"/>
  <c r="F258" i="3"/>
  <c r="F214" i="3"/>
  <c r="F275" i="3"/>
  <c r="F82" i="3"/>
  <c r="F158" i="3"/>
  <c r="F253" i="3"/>
  <c r="F12" i="3"/>
  <c r="F114" i="3"/>
  <c r="F267" i="3"/>
  <c r="F164" i="3"/>
  <c r="F289" i="3"/>
  <c r="F221" i="3"/>
  <c r="F128" i="3"/>
  <c r="F268" i="3"/>
  <c r="F73" i="3"/>
  <c r="F149" i="3"/>
  <c r="F78" i="3"/>
  <c r="F157" i="3"/>
  <c r="F175" i="3"/>
  <c r="F251" i="3"/>
  <c r="F75" i="3"/>
  <c r="F103" i="3"/>
  <c r="F283" i="3"/>
  <c r="F265" i="3"/>
  <c r="F161" i="3"/>
  <c r="F131" i="3"/>
  <c r="F30" i="3"/>
  <c r="F235" i="3"/>
  <c r="F151" i="3"/>
  <c r="F239" i="3"/>
  <c r="F271" i="3"/>
  <c r="F245" i="3"/>
  <c r="F280" i="3"/>
  <c r="F225" i="3"/>
  <c r="F169" i="3"/>
  <c r="F185" i="3"/>
  <c r="F76" i="3"/>
  <c r="F243" i="3"/>
  <c r="F115" i="3"/>
  <c r="F261" i="3"/>
  <c r="F222" i="3"/>
  <c r="F122" i="3"/>
  <c r="F74" i="3"/>
  <c r="F124" i="3"/>
  <c r="F111" i="3"/>
  <c r="F148" i="3"/>
  <c r="F126" i="3"/>
  <c r="F257" i="3"/>
  <c r="F23" i="3"/>
  <c r="F259" i="3"/>
  <c r="F199" i="3"/>
  <c r="F272" i="3"/>
  <c r="F83" i="3"/>
  <c r="F47" i="3"/>
  <c r="F120" i="3"/>
  <c r="F284" i="3"/>
  <c r="F18" i="3"/>
  <c r="F172" i="3"/>
  <c r="F15" i="3"/>
  <c r="F274" i="3"/>
  <c r="F26" i="3"/>
  <c r="F287" i="3"/>
  <c r="F181" i="3"/>
  <c r="F142" i="3"/>
  <c r="F203" i="3"/>
  <c r="F171" i="3"/>
  <c r="F209" i="3"/>
  <c r="F206" i="3"/>
  <c r="F63" i="3"/>
  <c r="F51" i="3"/>
  <c r="F207" i="3"/>
  <c r="F11" i="3"/>
  <c r="F218" i="3"/>
  <c r="F140" i="3"/>
  <c r="F201" i="3"/>
  <c r="F260" i="3"/>
  <c r="F266" i="3"/>
  <c r="F227" i="3"/>
  <c r="F217" i="3"/>
  <c r="F100" i="3"/>
  <c r="F133" i="3"/>
  <c r="F118" i="3"/>
  <c r="F107" i="3"/>
  <c r="F16" i="3"/>
  <c r="F130" i="3"/>
  <c r="F104" i="3"/>
  <c r="F31" i="3"/>
  <c r="F184" i="3"/>
  <c r="F179" i="3"/>
  <c r="F163" i="3"/>
  <c r="F278" i="3"/>
  <c r="F127" i="3"/>
  <c r="F168" i="3"/>
  <c r="F144" i="3"/>
  <c r="F138" i="3"/>
  <c r="F279" i="3"/>
  <c r="F286" i="3"/>
  <c r="F195" i="3"/>
  <c r="F264" i="3"/>
  <c r="F208" i="3"/>
  <c r="F53" i="3"/>
  <c r="F17" i="3"/>
  <c r="F27" i="3"/>
  <c r="F230" i="3"/>
  <c r="F194" i="3"/>
  <c r="F101" i="3"/>
  <c r="F202" i="3"/>
  <c r="F178" i="3"/>
  <c r="F62" i="3"/>
  <c r="F77" i="3"/>
  <c r="F252" i="3"/>
  <c r="F69" i="3"/>
  <c r="F87" i="3"/>
  <c r="F180" i="3"/>
  <c r="F219" i="3"/>
  <c r="F135" i="3"/>
  <c r="F237" i="3"/>
  <c r="F216" i="3"/>
  <c r="F224" i="3"/>
  <c r="F249" i="3"/>
  <c r="F33" i="3"/>
  <c r="F125" i="3"/>
  <c r="F137" i="3"/>
  <c r="F39" i="3"/>
  <c r="F41" i="3"/>
  <c r="F136" i="3"/>
  <c r="F145" i="3"/>
  <c r="F147" i="3"/>
  <c r="F48" i="3"/>
  <c r="F167" i="3"/>
  <c r="F54" i="3"/>
  <c r="F152" i="3"/>
  <c r="F89" i="3"/>
  <c r="F176" i="3"/>
  <c r="F154" i="3"/>
  <c r="F156" i="3"/>
  <c r="F165" i="3"/>
  <c r="F97" i="3"/>
  <c r="F14" i="3"/>
  <c r="F44" i="3"/>
  <c r="F193" i="3"/>
  <c r="F200" i="3"/>
  <c r="F196" i="3"/>
  <c r="F213" i="3"/>
  <c r="F226" i="3"/>
  <c r="F81" i="3"/>
  <c r="F240" i="3"/>
  <c r="F182" i="3"/>
  <c r="F192" i="3"/>
  <c r="F220" i="3"/>
  <c r="F281" i="3"/>
  <c r="F276" i="3"/>
  <c r="F20" i="3"/>
  <c r="F66" i="3"/>
  <c r="F162" i="3"/>
  <c r="F93" i="3"/>
  <c r="F45" i="3"/>
  <c r="F86" i="3"/>
  <c r="F58" i="3"/>
  <c r="F65" i="3"/>
  <c r="F22" i="3"/>
  <c r="F166" i="3"/>
  <c r="F231" i="3"/>
  <c r="F98" i="3"/>
  <c r="F132" i="3"/>
  <c r="F256" i="3"/>
  <c r="F269" i="3"/>
  <c r="F273" i="3"/>
  <c r="F96" i="3"/>
  <c r="F159" i="3"/>
  <c r="F263" i="3"/>
  <c r="F212" i="3"/>
  <c r="F90" i="3"/>
  <c r="F61" i="3"/>
  <c r="F102" i="3"/>
  <c r="F56" i="3"/>
  <c r="F110" i="3"/>
  <c r="F177" i="3"/>
  <c r="F117" i="3"/>
  <c r="F191" i="3"/>
  <c r="F85" i="3"/>
  <c r="F34" i="3"/>
  <c r="F68" i="3"/>
  <c r="F50" i="3"/>
  <c r="F215" i="3"/>
  <c r="F123" i="3"/>
  <c r="F242" i="3"/>
  <c r="F204" i="3"/>
  <c r="F285" i="3"/>
  <c r="F80" i="3"/>
  <c r="F105" i="3"/>
  <c r="F92" i="3"/>
  <c r="F241" i="3"/>
  <c r="F174" i="3"/>
  <c r="F255" i="3"/>
  <c r="F282" i="3"/>
  <c r="F183" i="3"/>
  <c r="F198" i="3"/>
  <c r="F84" i="3"/>
  <c r="F228" i="3"/>
  <c r="F188" i="3"/>
  <c r="F244" i="3"/>
  <c r="F32" i="3"/>
  <c r="F13" i="3"/>
  <c r="F40" i="3"/>
  <c r="F19" i="3"/>
  <c r="F262" i="3"/>
  <c r="F55" i="3"/>
  <c r="F190" i="3"/>
  <c r="F170" i="3"/>
  <c r="F57" i="3"/>
  <c r="F52" i="3"/>
  <c r="F70" i="3"/>
  <c r="F141" i="3"/>
  <c r="F113" i="3"/>
  <c r="F79" i="3"/>
  <c r="F60" i="3"/>
  <c r="F88" i="3"/>
  <c r="F72" i="3"/>
  <c r="F248" i="3"/>
  <c r="F471" i="3"/>
  <c r="F453" i="3"/>
  <c r="F365" i="3"/>
  <c r="F412" i="3"/>
  <c r="F364" i="3"/>
  <c r="F458" i="3"/>
  <c r="F9" i="3"/>
  <c r="F407" i="3"/>
  <c r="F357" i="3"/>
  <c r="F409" i="3"/>
  <c r="F417" i="3"/>
  <c r="F379" i="3"/>
  <c r="F331" i="3"/>
  <c r="F455" i="3"/>
  <c r="F434" i="3"/>
  <c r="F387" i="3"/>
  <c r="F349" i="3"/>
  <c r="F384" i="3"/>
  <c r="F403" i="3"/>
  <c r="F300" i="3"/>
  <c r="F405" i="3"/>
  <c r="F368" i="3"/>
  <c r="F411" i="3"/>
  <c r="F380" i="3"/>
  <c r="F337" i="3"/>
  <c r="F416" i="3"/>
  <c r="F391" i="3"/>
  <c r="F381" i="3"/>
  <c r="F467" i="3"/>
  <c r="F448" i="3"/>
  <c r="F462" i="3"/>
  <c r="F435" i="3"/>
  <c r="F469" i="3"/>
  <c r="F443" i="3"/>
  <c r="F442" i="3"/>
  <c r="F428" i="3"/>
  <c r="F348" i="3"/>
  <c r="F360" i="3"/>
  <c r="F361" i="3"/>
  <c r="F396" i="3"/>
  <c r="F430" i="3"/>
  <c r="F420" i="3"/>
  <c r="F346" i="3"/>
  <c r="F370" i="3"/>
  <c r="F460" i="3"/>
  <c r="F436" i="3"/>
  <c r="F353" i="3"/>
  <c r="F326" i="3"/>
  <c r="F425" i="3"/>
  <c r="F404" i="3"/>
  <c r="F408" i="3"/>
  <c r="F334" i="3"/>
  <c r="F375" i="3"/>
  <c r="F345" i="3"/>
  <c r="F373" i="3"/>
  <c r="F308" i="3"/>
  <c r="F463" i="3"/>
  <c r="F355" i="3"/>
  <c r="F303" i="3"/>
  <c r="F439" i="3"/>
  <c r="F468" i="3"/>
  <c r="F419" i="3"/>
  <c r="F473" i="3"/>
  <c r="F445" i="3"/>
  <c r="F433" i="3"/>
  <c r="F456" i="3"/>
  <c r="F385" i="3"/>
  <c r="F440" i="3"/>
  <c r="F444" i="3"/>
  <c r="F465" i="3"/>
  <c r="F452" i="3"/>
  <c r="F320" i="3"/>
  <c r="F382" i="3"/>
  <c r="F406" i="3"/>
  <c r="F322" i="3"/>
  <c r="F321" i="3"/>
  <c r="F372" i="3"/>
  <c r="F358" i="3"/>
  <c r="F450" i="3"/>
  <c r="F461" i="3"/>
  <c r="F459" i="3"/>
  <c r="F446" i="3"/>
  <c r="F424" i="3"/>
  <c r="F432" i="3"/>
  <c r="F464" i="3"/>
  <c r="F457" i="3"/>
  <c r="F423" i="3"/>
  <c r="F350" i="3"/>
  <c r="F340" i="3"/>
  <c r="F374" i="3"/>
  <c r="F413" i="3"/>
  <c r="F398" i="3"/>
  <c r="F316" i="3"/>
  <c r="F454" i="3"/>
  <c r="F437" i="3"/>
  <c r="F451" i="3"/>
  <c r="F422" i="3"/>
  <c r="F431" i="3"/>
  <c r="F421" i="3"/>
  <c r="F429" i="3"/>
  <c r="F470" i="3"/>
  <c r="F426" i="3"/>
  <c r="F449" i="3"/>
  <c r="F438" i="3"/>
  <c r="F317" i="3"/>
  <c r="F376" i="3"/>
  <c r="F318" i="3"/>
  <c r="F377" i="3"/>
  <c r="F447" i="3"/>
  <c r="F359" i="3"/>
  <c r="F383" i="3"/>
  <c r="F397" i="3"/>
  <c r="F472" i="3"/>
  <c r="F427" i="3"/>
  <c r="F441" i="3"/>
  <c r="F466" i="3"/>
  <c r="F319" i="3"/>
  <c r="F332" i="3"/>
  <c r="F394" i="3"/>
  <c r="F343" i="3"/>
  <c r="F333" i="3"/>
  <c r="F367" i="3"/>
  <c r="F393" i="3"/>
  <c r="F301" i="3"/>
  <c r="F309" i="3"/>
  <c r="F369" i="3"/>
  <c r="F392" i="3"/>
  <c r="F312" i="3"/>
  <c r="F363" i="3"/>
  <c r="F371" i="3"/>
  <c r="F395" i="3"/>
  <c r="F389" i="3"/>
  <c r="F366" i="3"/>
  <c r="F305" i="3"/>
  <c r="F362" i="3"/>
  <c r="F304" i="3"/>
  <c r="F329" i="3"/>
  <c r="F410" i="3"/>
  <c r="F341" i="3"/>
  <c r="F388" i="3"/>
  <c r="F330" i="3"/>
  <c r="F307" i="3"/>
  <c r="F402" i="3"/>
  <c r="F351" i="3"/>
  <c r="F311" i="3"/>
  <c r="F323" i="3"/>
  <c r="F313" i="3"/>
  <c r="F325" i="3"/>
  <c r="F315" i="3"/>
  <c r="F342" i="3"/>
  <c r="F302" i="3"/>
  <c r="F378" i="3"/>
  <c r="F386" i="3"/>
  <c r="F338" i="3"/>
  <c r="F306" i="3"/>
  <c r="F324" i="3"/>
  <c r="F327" i="3"/>
  <c r="F399" i="3"/>
  <c r="F401" i="3"/>
  <c r="F354" i="3"/>
  <c r="F390" i="3"/>
  <c r="F339" i="3"/>
  <c r="F344" i="3"/>
  <c r="F356" i="3"/>
  <c r="F418" i="3"/>
  <c r="F336" i="3"/>
  <c r="F310" i="3"/>
  <c r="F328" i="3"/>
  <c r="F400" i="3"/>
  <c r="F352" i="3"/>
  <c r="F415" i="3"/>
  <c r="F335" i="3"/>
  <c r="F347" i="3"/>
  <c r="F414" i="3"/>
  <c r="F314" i="3"/>
  <c r="E3" i="3" l="1"/>
</calcChain>
</file>

<file path=xl/sharedStrings.xml><?xml version="1.0" encoding="utf-8"?>
<sst xmlns="http://schemas.openxmlformats.org/spreadsheetml/2006/main" count="395" uniqueCount="360">
  <si>
    <t>SKL.</t>
  </si>
  <si>
    <t>DRUH TOVARU</t>
  </si>
  <si>
    <t>JC  s</t>
  </si>
  <si>
    <t>Množstvo</t>
  </si>
  <si>
    <t>SPOLU</t>
  </si>
  <si>
    <t>ČÍS.</t>
  </si>
  <si>
    <t>Zošit 510</t>
  </si>
  <si>
    <t>Zošit 511</t>
  </si>
  <si>
    <t>Zošit 511 s p.l.</t>
  </si>
  <si>
    <t>Zošit 5110</t>
  </si>
  <si>
    <t>Zošit 512</t>
  </si>
  <si>
    <t>Zošit 512 s p.l.</t>
  </si>
  <si>
    <t>Zošit 513</t>
  </si>
  <si>
    <t>Zošit 517 notový</t>
  </si>
  <si>
    <t>Zošit 520</t>
  </si>
  <si>
    <t>Zošit 523</t>
  </si>
  <si>
    <t>Zošit 524</t>
  </si>
  <si>
    <t>Zošit 525</t>
  </si>
  <si>
    <t>Zošit 526 steno</t>
  </si>
  <si>
    <t>Zošit 534 slovník</t>
  </si>
  <si>
    <t>Zošit 540</t>
  </si>
  <si>
    <t>Zošit 544</t>
  </si>
  <si>
    <t>Zošit 545</t>
  </si>
  <si>
    <t>Zošit 560</t>
  </si>
  <si>
    <t>Zošit 564</t>
  </si>
  <si>
    <t>Zošit 565</t>
  </si>
  <si>
    <t>Zošit 580</t>
  </si>
  <si>
    <t>Zošit 584</t>
  </si>
  <si>
    <t>Zošit 585</t>
  </si>
  <si>
    <t>Zošit 624</t>
  </si>
  <si>
    <t>Zošit 644</t>
  </si>
  <si>
    <t>Zošit 420</t>
  </si>
  <si>
    <t>Zošit 424</t>
  </si>
  <si>
    <t>Zošit 425</t>
  </si>
  <si>
    <t>Zošit 423x</t>
  </si>
  <si>
    <t>Zošit 428 notový</t>
  </si>
  <si>
    <t>Zošit 440</t>
  </si>
  <si>
    <t>Zošit 444</t>
  </si>
  <si>
    <t>Zošit 445</t>
  </si>
  <si>
    <t>Zošit 460</t>
  </si>
  <si>
    <t>Zošit 464</t>
  </si>
  <si>
    <t>Zošit 465</t>
  </si>
  <si>
    <t>Zošit 480</t>
  </si>
  <si>
    <t>Zošit 484</t>
  </si>
  <si>
    <t>Zošit 485</t>
  </si>
  <si>
    <t>Zošit 520 ECO</t>
  </si>
  <si>
    <t>Zošit 523 ECO</t>
  </si>
  <si>
    <t>Zošit 524 ECO</t>
  </si>
  <si>
    <t>Zošit 525 ECO</t>
  </si>
  <si>
    <t>Zošit 540 ECO</t>
  </si>
  <si>
    <t>Zošit 544 ECO</t>
  </si>
  <si>
    <t>Zošit 545 ECO</t>
  </si>
  <si>
    <t>Zošit 560 ECO</t>
  </si>
  <si>
    <t>Zošit 564 ECO</t>
  </si>
  <si>
    <t>Zošit 565 ECO</t>
  </si>
  <si>
    <t>Zošit 644 ECO</t>
  </si>
  <si>
    <t>Zošit 420 ECO</t>
  </si>
  <si>
    <t>Zošit 424 ECO</t>
  </si>
  <si>
    <t>Zošit 425 ECO</t>
  </si>
  <si>
    <t>Zošit 440 ECO</t>
  </si>
  <si>
    <t>Zošit 444 ECO</t>
  </si>
  <si>
    <t>Zošit 445 ECO</t>
  </si>
  <si>
    <t>Zošit 460 ECO</t>
  </si>
  <si>
    <t>Zošit 464 ECO</t>
  </si>
  <si>
    <t>Zošit 465 ECO</t>
  </si>
  <si>
    <t>Kniha zázn. A4 linajková 96l.</t>
  </si>
  <si>
    <t>Kniha zázn. A4 čistá 96l.</t>
  </si>
  <si>
    <t>Kniha zázn. A4 štvorčeková 96l.</t>
  </si>
  <si>
    <t>Kniha zázn. A4 linajková 144l.</t>
  </si>
  <si>
    <t>Kniha zázn. A4 linajková 192l.</t>
  </si>
  <si>
    <t>Kniha zázn. A5 linajková 96l.</t>
  </si>
  <si>
    <t>Kniha zázn. A5 čistá 96l.</t>
  </si>
  <si>
    <t>Kniha zázn. A5 štvorčeková 96l.</t>
  </si>
  <si>
    <t>Kniha zázn. A5 linajková 144l.</t>
  </si>
  <si>
    <t>Kniha zázn. A5 linajková 192l.</t>
  </si>
  <si>
    <t>Kniha zázn. A6 linajková 96l.</t>
  </si>
  <si>
    <t>Kniha zázn. A6 čistá 96l.</t>
  </si>
  <si>
    <t>Kniha zázn. A6 štvorčeková 96l.</t>
  </si>
  <si>
    <t>Papier milimetrový A3 1ks</t>
  </si>
  <si>
    <t>Papier milimetrový A4 1ks</t>
  </si>
  <si>
    <t>Náčrtníky</t>
  </si>
  <si>
    <t>Náčrtník A3 20 listov</t>
  </si>
  <si>
    <t>Náčrtník A4 20 listov</t>
  </si>
  <si>
    <t>Náčrtník A4 40 listov</t>
  </si>
  <si>
    <t>Náčrtník A5 40 listov</t>
  </si>
  <si>
    <t>Skicár A3 10 listov</t>
  </si>
  <si>
    <t>Skicár A3 20 listov</t>
  </si>
  <si>
    <t>Skicár A4 10 listov</t>
  </si>
  <si>
    <t>Skicár A4 20 listov</t>
  </si>
  <si>
    <t>Dvojhárok A4 linajkový 10ks</t>
  </si>
  <si>
    <t>Dvojhárok A4 čistý 10ks</t>
  </si>
  <si>
    <t>Dvojhárok A4 štvorčekový 10ks</t>
  </si>
  <si>
    <t>Výkres A3 180g 10ks</t>
  </si>
  <si>
    <t>Výkres A4 180g 10ks</t>
  </si>
  <si>
    <t>Výkres A3 180g</t>
  </si>
  <si>
    <t>Výkres A4 180g</t>
  </si>
  <si>
    <t>Výkres A1 200g</t>
  </si>
  <si>
    <t>Výkres A2 200g</t>
  </si>
  <si>
    <t>Výkres A3 200g</t>
  </si>
  <si>
    <t>Výkres A4 200g</t>
  </si>
  <si>
    <t>Výkres A3 220g</t>
  </si>
  <si>
    <t>Výkres A4 220g</t>
  </si>
  <si>
    <t>Výkres A4 5x10 farieb</t>
  </si>
  <si>
    <t>Výkres A3 5x10 farieb</t>
  </si>
  <si>
    <t>Papier A4 8 farieb v zložke</t>
  </si>
  <si>
    <t>Papier A4 2x10 farieb v zložke</t>
  </si>
  <si>
    <t>Papier A4 lepiaci 8 farieb</t>
  </si>
  <si>
    <t>Papier B5 samolepiaci 8 farieb</t>
  </si>
  <si>
    <t>Papier A4 1x10 farieb</t>
  </si>
  <si>
    <t>Papier A4 5x10 farieb</t>
  </si>
  <si>
    <t>Papier A3 5x10 farieb</t>
  </si>
  <si>
    <t>IČO:</t>
  </si>
  <si>
    <t>Cenník</t>
  </si>
  <si>
    <t>Výskyt</t>
  </si>
  <si>
    <t>Kód</t>
  </si>
  <si>
    <t>Názov</t>
  </si>
  <si>
    <t>JC</t>
  </si>
  <si>
    <t>ks</t>
  </si>
  <si>
    <t>poradie</t>
  </si>
  <si>
    <t>kód-P</t>
  </si>
  <si>
    <t>1</t>
  </si>
  <si>
    <t>Blok mm lepený A4 20list</t>
  </si>
  <si>
    <t>Blok mm lepený A3 20list</t>
  </si>
  <si>
    <t>Rys A4 180g 10ks</t>
  </si>
  <si>
    <t>Rys A3 180g 10ks</t>
  </si>
  <si>
    <t>Rys A4 180g</t>
  </si>
  <si>
    <t>Rys A3 180g</t>
  </si>
  <si>
    <t>Rys A2 180g</t>
  </si>
  <si>
    <t>Rys A1 180g</t>
  </si>
  <si>
    <t>Blok šitý 17050/4b</t>
  </si>
  <si>
    <t>Blok šitý 17054/4b</t>
  </si>
  <si>
    <t>Blok šitý 17055/4b</t>
  </si>
  <si>
    <t>Blok šitý 16050/4b</t>
  </si>
  <si>
    <t>Blok šitý 16054/4b</t>
  </si>
  <si>
    <t>Blok šitý 16055/4b</t>
  </si>
  <si>
    <t>Blok šitý 16084/4b</t>
  </si>
  <si>
    <t>Blok šitý 16085/4b</t>
  </si>
  <si>
    <t>Blok šitý 15050/4b</t>
  </si>
  <si>
    <t>Blok šitý 15054/4b</t>
  </si>
  <si>
    <t>Blok šitý 15055/4b</t>
  </si>
  <si>
    <t>Blok šitý 15080/4b</t>
  </si>
  <si>
    <t>Blok šitý 15084/4b</t>
  </si>
  <si>
    <t>Blok šitý 15085/4b</t>
  </si>
  <si>
    <t>Blok šitý 14050/4b</t>
  </si>
  <si>
    <t>Blok šitý 14054/4b</t>
  </si>
  <si>
    <t>Blok šitý 14055/4b</t>
  </si>
  <si>
    <t>Blok šitý 14080/4b</t>
  </si>
  <si>
    <t>Blok šitý 14084/4b</t>
  </si>
  <si>
    <t>Blok šitý 14085/4b</t>
  </si>
  <si>
    <t>Blok lepený 15050/3b</t>
  </si>
  <si>
    <t>Blok lepený 15054/3b</t>
  </si>
  <si>
    <t>Blok lepený 15055/3b</t>
  </si>
  <si>
    <t>Blok lepený 14050/3b</t>
  </si>
  <si>
    <t>Blok lepený 14054/3b</t>
  </si>
  <si>
    <t>Blok lepený 14055/3b</t>
  </si>
  <si>
    <t>Blok college 15054/2b</t>
  </si>
  <si>
    <t>Blok college 14054/2b</t>
  </si>
  <si>
    <t>Blok college 15080/2b</t>
  </si>
  <si>
    <t>Blok college 15084/2b</t>
  </si>
  <si>
    <t>Blok college 15085/2b</t>
  </si>
  <si>
    <t>Blok college 14080/2b</t>
  </si>
  <si>
    <t>Blok college 14084/2b</t>
  </si>
  <si>
    <t>Blok college 14085/2b</t>
  </si>
  <si>
    <t>Blok Twin wire 15084/6b PP</t>
  </si>
  <si>
    <t>Blok Twin wire 14084/6b PP</t>
  </si>
  <si>
    <t>Blok špirálový 16070/1b</t>
  </si>
  <si>
    <t>Blok špirálový 16074/1b</t>
  </si>
  <si>
    <t>Blok špirálový 16075/1b</t>
  </si>
  <si>
    <t>Blok špirálový 15070/1b</t>
  </si>
  <si>
    <t>Blok špirálový 15074/1b</t>
  </si>
  <si>
    <t>Blok špirálový 15075/1b</t>
  </si>
  <si>
    <t>Blok špirálový 14070/1b</t>
  </si>
  <si>
    <t>Blok špirálový 14074/1b</t>
  </si>
  <si>
    <t>Blok špirálový 14075/1b</t>
  </si>
  <si>
    <t>Blok kolieskový 14074/7b</t>
  </si>
  <si>
    <t>Blok kolieskový 1E074/7b</t>
  </si>
  <si>
    <t>Blok kolieskový 16064/7b</t>
  </si>
  <si>
    <t>Blok kolieskový 17064/7b</t>
  </si>
  <si>
    <t>NN do bloku A6 čistá 100list.</t>
  </si>
  <si>
    <t>NN do bloku A6 linaj. 100list.</t>
  </si>
  <si>
    <t>NN do bloku A6 štvor. 100list.</t>
  </si>
  <si>
    <t>NN do bloku A5 čistá 100list.</t>
  </si>
  <si>
    <t>NN do bloku A5 linaj. 100list.</t>
  </si>
  <si>
    <t>NN do bloku A5 štvor. 100list.</t>
  </si>
  <si>
    <t>NN do bloku A4 čístá 100list.</t>
  </si>
  <si>
    <t>NN do bloku A4 linaj. 100list.</t>
  </si>
  <si>
    <t>NN do bloku A4 štvor. 100list.</t>
  </si>
  <si>
    <t>NN do kol.bloku A4 70list.</t>
  </si>
  <si>
    <t>NN do kol.bloku E5 70list.</t>
  </si>
  <si>
    <t>NN do kol.bloku A6 60list.</t>
  </si>
  <si>
    <t>Flipchart čistý lep. 98x65cm 20list</t>
  </si>
  <si>
    <t>Flipchart štvor.lep. 98x65cm 20list</t>
  </si>
  <si>
    <t>Účtenky časnícke lep. 80list</t>
  </si>
  <si>
    <t>Účtenky čas.lep. EKO 80list</t>
  </si>
  <si>
    <t>PK biela lepená 9x9x5cm</t>
  </si>
  <si>
    <t>PK biela lepená 8x10x2,5cm</t>
  </si>
  <si>
    <t>PK biela nelepená 9,5x9,5x5cm</t>
  </si>
  <si>
    <t>PK 5-farebná nelep. 9x9x9cm</t>
  </si>
  <si>
    <t>PK 5-farebná lep. 9x9x9cm</t>
  </si>
  <si>
    <t>PK 5-far. nelep. v krabičke 9x9x9cm</t>
  </si>
  <si>
    <t>PK 5-farebná lep. 8x8x5cm</t>
  </si>
  <si>
    <t>Zošity bezdrevné</t>
  </si>
  <si>
    <t>Hudobná výchova</t>
  </si>
  <si>
    <t>Skicáre biele a farebné</t>
  </si>
  <si>
    <t>Milimetrové papiere a bloky</t>
  </si>
  <si>
    <t>Výkresy biele</t>
  </si>
  <si>
    <t>Rysy</t>
  </si>
  <si>
    <t>Farebný papier v zložke</t>
  </si>
  <si>
    <t>Šité bloky</t>
  </si>
  <si>
    <t>Lepené bloky</t>
  </si>
  <si>
    <t>College bloky</t>
  </si>
  <si>
    <t>Špirálové bloky</t>
  </si>
  <si>
    <t>Kolieskové bloky</t>
  </si>
  <si>
    <t>Čašnícke účtenky</t>
  </si>
  <si>
    <t>Poznámkové kocky</t>
  </si>
  <si>
    <t>Ponuka papierových výrobkov</t>
  </si>
  <si>
    <t>Ulica a č. domu:</t>
  </si>
  <si>
    <t>Meno a priezvisko:</t>
  </si>
  <si>
    <t>Mesto:</t>
  </si>
  <si>
    <t>PSČ:</t>
  </si>
  <si>
    <t>Telefón:</t>
  </si>
  <si>
    <t>E-mail:</t>
  </si>
  <si>
    <t>Fakturačná adresa / Kontaktné údaje</t>
  </si>
  <si>
    <t xml:space="preserve">Firemné údaje </t>
  </si>
  <si>
    <t>Dodávateľ</t>
  </si>
  <si>
    <t>Firma:</t>
  </si>
  <si>
    <t>DIČ:</t>
  </si>
  <si>
    <t>IČ DPH:</t>
  </si>
  <si>
    <t>MEGGY-T s.r.o.</t>
  </si>
  <si>
    <t>SK2120924168</t>
  </si>
  <si>
    <t>Jelenec 278</t>
  </si>
  <si>
    <t>Jelenec</t>
  </si>
  <si>
    <t>951 73</t>
  </si>
  <si>
    <t>meggy@meggy.sk</t>
  </si>
  <si>
    <t>0905892450</t>
  </si>
  <si>
    <t>Adresa:</t>
  </si>
  <si>
    <t>Fakturačné údaje</t>
  </si>
  <si>
    <t>Poznámka k objednávke</t>
  </si>
  <si>
    <r>
      <t>Adresa doručenia</t>
    </r>
    <r>
      <rPr>
        <sz val="11"/>
        <color theme="1"/>
        <rFont val="Calibri"/>
        <family val="2"/>
        <charset val="238"/>
        <scheme val="minor"/>
      </rPr>
      <t xml:space="preserve"> - vyplňte ak sa nezhoduje s fakturačnou adresou</t>
    </r>
  </si>
  <si>
    <t>Twin Wire bloky</t>
  </si>
  <si>
    <t>Blok šitý 17080/4b</t>
  </si>
  <si>
    <t>Blok šitý 17084/4b</t>
  </si>
  <si>
    <t>Záznamové knihy</t>
  </si>
  <si>
    <t>Blok Twin wire 14044-45/6b</t>
  </si>
  <si>
    <t>Blok Twin wire 14044-40/6b</t>
  </si>
  <si>
    <t>Blok Twin wire 15044-45/6b</t>
  </si>
  <si>
    <t>Blok Twin wire 15044-40/6b</t>
  </si>
  <si>
    <t>Blok Twin wire A5 100l KD čistý</t>
  </si>
  <si>
    <t>Blok Twin wire A5 144l KD linajkový</t>
  </si>
  <si>
    <t>Blok Twin wire A6 100l KD čistý</t>
  </si>
  <si>
    <t>Kniha zázn. A4 čistý 144l.</t>
  </si>
  <si>
    <t>Kniha zázn. A4 linajkový 96l. ABC</t>
  </si>
  <si>
    <t>Kniha zázn. A5 linajkový 96l. ABC</t>
  </si>
  <si>
    <t>Kniha zázn. A6 linajkový 96l. ABC</t>
  </si>
  <si>
    <t>PK točená biela lepená 8x8x5cm</t>
  </si>
  <si>
    <t>PK točená žltá lepená 8x8x5cm</t>
  </si>
  <si>
    <t>Blok Twin wire 15084/6b extra</t>
  </si>
  <si>
    <t>Skladané dvojhárky</t>
  </si>
  <si>
    <t>Náhradné náplne do blokov</t>
  </si>
  <si>
    <t>Objednávka</t>
  </si>
  <si>
    <t>Celková suma za objednávku :</t>
  </si>
  <si>
    <t>KUSOV</t>
  </si>
  <si>
    <t>SPOLU CENA</t>
  </si>
  <si>
    <t>Cenník papierové výrobky - platný od 1.2.2024</t>
  </si>
  <si>
    <t>Zošit 4210</t>
  </si>
  <si>
    <t>Zošit 440R</t>
  </si>
  <si>
    <t>Skicár A3 20 listov farebný</t>
  </si>
  <si>
    <t>Skicár A4 20 listov farebný</t>
  </si>
  <si>
    <t>Skicár A4 20 listov čierny</t>
  </si>
  <si>
    <t>Skicár A2 30 listov Twin ware</t>
  </si>
  <si>
    <t>Skicár A3 30 listov Twin ware</t>
  </si>
  <si>
    <t>Skicár A4 20 listov Twin ware</t>
  </si>
  <si>
    <t>Výkres A4 225g červený</t>
  </si>
  <si>
    <t>Výkres A4 225g čierny</t>
  </si>
  <si>
    <t>Výkres A4 225g hnedý</t>
  </si>
  <si>
    <t>Výkres A4 225g žltý</t>
  </si>
  <si>
    <t>Výkres A4 225g tmavozelený</t>
  </si>
  <si>
    <t>Výkres A4 225g tmavomodrý</t>
  </si>
  <si>
    <t>Výkres A4 225g svetlozelený</t>
  </si>
  <si>
    <t>Výkres A4 225g svetlomodrý</t>
  </si>
  <si>
    <t>Výkres A4 225g ružový</t>
  </si>
  <si>
    <t>Výkres A4 225g oranžový</t>
  </si>
  <si>
    <t>Výkres A3 225g červený</t>
  </si>
  <si>
    <t>Výkres A3 225g čierny</t>
  </si>
  <si>
    <t>Výkres A3 225g hnedý</t>
  </si>
  <si>
    <t>Výkres A3 225g žltý</t>
  </si>
  <si>
    <t>Výkres A3 225g tmavozelený</t>
  </si>
  <si>
    <t>Výkres A3 225g tmavomodrý</t>
  </si>
  <si>
    <t>Výkres A3 225g svetlozelený</t>
  </si>
  <si>
    <t>Výkres A3 225g svetlomodrý</t>
  </si>
  <si>
    <t>Výkres A3 225g ružový</t>
  </si>
  <si>
    <t>Výkres A3 225g oranžový</t>
  </si>
  <si>
    <t>Výkres A2 225g červený</t>
  </si>
  <si>
    <t>Výkres A2 225g čierny</t>
  </si>
  <si>
    <t>Výkres A2 225g hnedý</t>
  </si>
  <si>
    <t>Výkres A2 225g žltý</t>
  </si>
  <si>
    <t>Výkres A2 225g tmavozelený</t>
  </si>
  <si>
    <t>Výkres A2 225g tmavomodrý</t>
  </si>
  <si>
    <t>Výkres A2 225g svetlozelený</t>
  </si>
  <si>
    <t>Výkres A2 225g svetlomodrý</t>
  </si>
  <si>
    <t>Výkres A2 225g ružový</t>
  </si>
  <si>
    <t>Výkres A2 225g oranžový</t>
  </si>
  <si>
    <t>Výkres A1 225g červený</t>
  </si>
  <si>
    <t>Výkres A1 225g čierny</t>
  </si>
  <si>
    <t>Výkres A1 225g hnedý</t>
  </si>
  <si>
    <t>Výkres A1 225g žltý</t>
  </si>
  <si>
    <t>Výkres A1 225g tmavozelený</t>
  </si>
  <si>
    <t>Výkres A1 225g tmavomodrý</t>
  </si>
  <si>
    <t>Výkres A1 225g svetlozelený</t>
  </si>
  <si>
    <t>Výkres A1 225g svetlomodrý</t>
  </si>
  <si>
    <t>Výkres A1 225g ružový</t>
  </si>
  <si>
    <t>Výkres A1 225g oranžový</t>
  </si>
  <si>
    <t>Papier A4 125g červený</t>
  </si>
  <si>
    <t>Papier A4 125g čierny</t>
  </si>
  <si>
    <t>Papier A4 125g hnedý</t>
  </si>
  <si>
    <t>Papier A4 125g žltý</t>
  </si>
  <si>
    <t>Papier A4 125g tmavozelený</t>
  </si>
  <si>
    <t>Papier A4 125g tmavomodrý</t>
  </si>
  <si>
    <t>Papier A4 125g svetlozelený</t>
  </si>
  <si>
    <t>Papier A4 125g svetlomodrý</t>
  </si>
  <si>
    <t>Papier A4 125g ružový</t>
  </si>
  <si>
    <t>Papier A4 125g oranžový</t>
  </si>
  <si>
    <t>Papier A2 125g červený</t>
  </si>
  <si>
    <t>Papier A2 125g čierny</t>
  </si>
  <si>
    <t>Papier A2 125g hnedý</t>
  </si>
  <si>
    <t>Papier A2 125g žltý</t>
  </si>
  <si>
    <t>Papier A2 125g tmavozelený</t>
  </si>
  <si>
    <t>Papier A2 125g tmavomodrý</t>
  </si>
  <si>
    <t>Papier A2 125g svetlozelený</t>
  </si>
  <si>
    <t>Papier A2 125g svetlomodrý</t>
  </si>
  <si>
    <t>Papier A2 125g ružový</t>
  </si>
  <si>
    <t>Papier A2 125g oranžový</t>
  </si>
  <si>
    <t>Papier A4 80g červený</t>
  </si>
  <si>
    <t>Papier A4 80g čierny</t>
  </si>
  <si>
    <t>Papier A4 80g hnedý</t>
  </si>
  <si>
    <t>Papier A4 80g žltý</t>
  </si>
  <si>
    <t>Papier A4 80g tmavozelený</t>
  </si>
  <si>
    <t>Papier A4 80g tmavomodrý</t>
  </si>
  <si>
    <t>Papier A4 80g svetlozelený</t>
  </si>
  <si>
    <t>Papier A4 80g svetlomodrý</t>
  </si>
  <si>
    <t>Papier A4 80g ružový</t>
  </si>
  <si>
    <t>Papier A4 80g oranžový</t>
  </si>
  <si>
    <t>Papier A3 80g červený</t>
  </si>
  <si>
    <t>Papier A3 80g čierny</t>
  </si>
  <si>
    <t>Papier A3 80g hnedý</t>
  </si>
  <si>
    <t>Papier A3 80g žltý</t>
  </si>
  <si>
    <t>Papier A3 80g tmavozelený</t>
  </si>
  <si>
    <t>Papier A3 80g tmavomodrý</t>
  </si>
  <si>
    <t>Papier A3 80g svetlozelený</t>
  </si>
  <si>
    <t>Papier A3 80g svetlomodrý</t>
  </si>
  <si>
    <t>Papier A3 80g ružový</t>
  </si>
  <si>
    <t>Papier A3 80g oranžový</t>
  </si>
  <si>
    <t>* Dopredaj je označený červeným písmom (obmedzený počet kusov).</t>
  </si>
  <si>
    <r>
      <t xml:space="preserve">DPH </t>
    </r>
    <r>
      <rPr>
        <b/>
        <sz val="10"/>
        <rFont val="Arial Narrow"/>
        <family val="2"/>
        <charset val="238"/>
      </rPr>
      <t>€</t>
    </r>
  </si>
  <si>
    <r>
      <t xml:space="preserve">s  DPH </t>
    </r>
    <r>
      <rPr>
        <b/>
        <sz val="10"/>
        <rFont val="Arial Narrow"/>
        <family val="2"/>
        <charset val="238"/>
      </rPr>
      <t>€</t>
    </r>
  </si>
  <si>
    <r>
      <t>Farebné výkresy</t>
    </r>
    <r>
      <rPr>
        <sz val="10"/>
        <color indexed="63"/>
        <rFont val="Arial Narrow"/>
        <family val="2"/>
        <charset val="238"/>
      </rPr>
      <t xml:space="preserve"> - 255g/m2</t>
    </r>
  </si>
  <si>
    <r>
      <t>Zošity</t>
    </r>
    <r>
      <rPr>
        <b/>
        <sz val="10"/>
        <color rgb="FF333333"/>
        <rFont val="Arial Narrow"/>
        <family val="2"/>
        <charset val="238"/>
      </rPr>
      <t xml:space="preserve"> recyklované</t>
    </r>
  </si>
  <si>
    <t>Cenník platný od 1.2.2024</t>
  </si>
  <si>
    <r>
      <t>Farebný papier</t>
    </r>
    <r>
      <rPr>
        <sz val="10"/>
        <color indexed="63"/>
        <rFont val="Arial Narrow"/>
        <family val="2"/>
        <charset val="238"/>
      </rPr>
      <t xml:space="preserve"> - 125g/m2</t>
    </r>
  </si>
  <si>
    <t>Flipchart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</si>
</sst>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"/>
    <numFmt numFmtId="165" formatCode="000\ 00"/>
    <numFmt numFmtId="166" formatCode="0000000000"/>
    <numFmt numFmtId="167" formatCode="[&lt;=300000000]0#\ ##\ ##\ ##\ ##;[&gt;=900000000]0###\ ###\ ###;0##\ ###\ ##\ ##"/>
    <numFmt numFmtId="168" formatCode="#,##0.00\ &quot;€&quot;"/>
    <numFmt numFmtId="169" formatCode="00000000"/>
    <numFmt numFmtId="170" formatCode="0&quot; položiek&quot;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48"/>
      <name val="Times New Roman"/>
      <family val="1"/>
      <charset val="238"/>
    </font>
    <font>
      <sz val="15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Aptos Narrow"/>
      <family val="2"/>
    </font>
    <font>
      <b/>
      <sz val="14"/>
      <name val="Aptos Narrow"/>
      <family val="2"/>
    </font>
    <font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22"/>
      <name val="Arial Narrow"/>
      <family val="2"/>
      <charset val="238"/>
    </font>
    <font>
      <b/>
      <i/>
      <sz val="1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sz val="10"/>
      <color indexed="63"/>
      <name val="Arial Narrow"/>
      <family val="2"/>
      <charset val="238"/>
    </font>
    <font>
      <b/>
      <sz val="10"/>
      <color rgb="FF333333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z val="16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0" fillId="2" borderId="0" xfId="0" applyFill="1"/>
    <xf numFmtId="0" fontId="0" fillId="0" borderId="0" xfId="0" applyProtection="1">
      <protection hidden="1"/>
    </xf>
    <xf numFmtId="0" fontId="0" fillId="11" borderId="0" xfId="0" applyFill="1"/>
    <xf numFmtId="0" fontId="4" fillId="11" borderId="0" xfId="0" applyFont="1" applyFill="1" applyAlignment="1">
      <alignment horizontal="center" vertical="center"/>
    </xf>
    <xf numFmtId="0" fontId="0" fillId="12" borderId="0" xfId="0" applyFill="1"/>
    <xf numFmtId="0" fontId="3" fillId="12" borderId="0" xfId="0" applyFont="1" applyFill="1"/>
    <xf numFmtId="0" fontId="0" fillId="12" borderId="0" xfId="0" applyFill="1" applyAlignment="1">
      <alignment horizontal="left"/>
    </xf>
    <xf numFmtId="0" fontId="0" fillId="12" borderId="0" xfId="0" quotePrefix="1" applyFill="1" applyAlignment="1">
      <alignment horizontal="left"/>
    </xf>
    <xf numFmtId="0" fontId="0" fillId="10" borderId="0" xfId="0" applyFill="1"/>
    <xf numFmtId="0" fontId="3" fillId="10" borderId="0" xfId="0" applyFont="1" applyFill="1"/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4" fontId="5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11" fillId="14" borderId="4" xfId="0" applyFont="1" applyFill="1" applyBorder="1" applyAlignment="1" applyProtection="1">
      <alignment horizontal="center"/>
      <protection hidden="1"/>
    </xf>
    <xf numFmtId="0" fontId="12" fillId="14" borderId="4" xfId="0" applyFont="1" applyFill="1" applyBorder="1" applyAlignment="1" applyProtection="1">
      <alignment horizontal="center"/>
      <protection hidden="1"/>
    </xf>
    <xf numFmtId="4" fontId="12" fillId="14" borderId="4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168" fontId="5" fillId="0" borderId="0" xfId="0" applyNumberFormat="1" applyFont="1" applyAlignment="1" applyProtection="1">
      <alignment horizontal="right" vertical="center"/>
      <protection hidden="1"/>
    </xf>
    <xf numFmtId="165" fontId="0" fillId="13" borderId="10" xfId="0" applyNumberFormat="1" applyFill="1" applyBorder="1" applyAlignment="1" applyProtection="1">
      <alignment horizontal="left"/>
      <protection locked="0"/>
    </xf>
    <xf numFmtId="165" fontId="0" fillId="13" borderId="5" xfId="0" applyNumberFormat="1" applyFill="1" applyBorder="1" applyAlignment="1" applyProtection="1">
      <alignment horizontal="left"/>
      <protection locked="0"/>
    </xf>
    <xf numFmtId="165" fontId="0" fillId="13" borderId="8" xfId="0" applyNumberFormat="1" applyFill="1" applyBorder="1" applyAlignment="1" applyProtection="1">
      <alignment horizontal="left"/>
      <protection locked="0"/>
    </xf>
    <xf numFmtId="167" fontId="0" fillId="13" borderId="10" xfId="0" applyNumberFormat="1" applyFill="1" applyBorder="1" applyAlignment="1" applyProtection="1">
      <alignment horizontal="left"/>
      <protection locked="0"/>
    </xf>
    <xf numFmtId="167" fontId="0" fillId="13" borderId="5" xfId="0" applyNumberFormat="1" applyFill="1" applyBorder="1" applyAlignment="1" applyProtection="1">
      <alignment horizontal="left"/>
      <protection locked="0"/>
    </xf>
    <xf numFmtId="167" fontId="0" fillId="13" borderId="8" xfId="0" applyNumberFormat="1" applyFill="1" applyBorder="1" applyAlignment="1" applyProtection="1">
      <alignment horizontal="left"/>
      <protection locked="0"/>
    </xf>
    <xf numFmtId="0" fontId="0" fillId="13" borderId="10" xfId="0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alignment horizontal="left"/>
      <protection locked="0"/>
    </xf>
    <xf numFmtId="0" fontId="0" fillId="13" borderId="8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169" fontId="0" fillId="13" borderId="10" xfId="0" applyNumberFormat="1" applyFill="1" applyBorder="1" applyAlignment="1" applyProtection="1">
      <alignment horizontal="left"/>
      <protection locked="0"/>
    </xf>
    <xf numFmtId="169" fontId="0" fillId="13" borderId="8" xfId="0" applyNumberFormat="1" applyFill="1" applyBorder="1" applyAlignment="1" applyProtection="1">
      <alignment horizontal="left"/>
      <protection locked="0"/>
    </xf>
    <xf numFmtId="166" fontId="0" fillId="13" borderId="10" xfId="0" applyNumberFormat="1" applyFill="1" applyBorder="1" applyAlignment="1" applyProtection="1">
      <alignment horizontal="left"/>
      <protection locked="0"/>
    </xf>
    <xf numFmtId="166" fontId="0" fillId="13" borderId="8" xfId="0" applyNumberFormat="1" applyFill="1" applyBorder="1" applyAlignment="1" applyProtection="1">
      <alignment horizontal="left"/>
      <protection locked="0"/>
    </xf>
    <xf numFmtId="0" fontId="4" fillId="11" borderId="0" xfId="0" applyFont="1" applyFill="1" applyAlignment="1">
      <alignment horizontal="center" vertical="center"/>
    </xf>
    <xf numFmtId="0" fontId="8" fillId="14" borderId="10" xfId="0" applyFont="1" applyFill="1" applyBorder="1" applyAlignment="1" applyProtection="1">
      <alignment horizontal="center" vertical="center"/>
      <protection hidden="1"/>
    </xf>
    <xf numFmtId="0" fontId="8" fillId="14" borderId="5" xfId="0" applyFont="1" applyFill="1" applyBorder="1" applyAlignment="1" applyProtection="1">
      <alignment horizontal="center" vertical="center"/>
      <protection hidden="1"/>
    </xf>
    <xf numFmtId="0" fontId="8" fillId="14" borderId="8" xfId="0" applyFont="1" applyFill="1" applyBorder="1" applyAlignment="1" applyProtection="1">
      <alignment horizontal="center" vertical="center"/>
      <protection hidden="1"/>
    </xf>
    <xf numFmtId="170" fontId="5" fillId="0" borderId="1" xfId="0" applyNumberFormat="1" applyFont="1" applyBorder="1" applyAlignment="1" applyProtection="1">
      <alignment horizontal="center" vertical="center" textRotation="90"/>
      <protection hidden="1"/>
    </xf>
    <xf numFmtId="170" fontId="5" fillId="0" borderId="2" xfId="0" applyNumberFormat="1" applyFont="1" applyBorder="1" applyAlignment="1" applyProtection="1">
      <alignment horizontal="center" vertical="center" textRotation="90"/>
      <protection hidden="1"/>
    </xf>
    <xf numFmtId="4" fontId="9" fillId="0" borderId="12" xfId="0" applyNumberFormat="1" applyFont="1" applyBorder="1" applyAlignment="1" applyProtection="1">
      <alignment horizontal="center" vertical="center" wrapText="1"/>
      <protection hidden="1"/>
    </xf>
    <xf numFmtId="4" fontId="9" fillId="0" borderId="6" xfId="0" applyNumberFormat="1" applyFont="1" applyBorder="1" applyAlignment="1" applyProtection="1">
      <alignment horizontal="center" vertical="center" wrapText="1"/>
      <protection hidden="1"/>
    </xf>
    <xf numFmtId="4" fontId="9" fillId="0" borderId="14" xfId="0" applyNumberFormat="1" applyFont="1" applyBorder="1" applyAlignment="1" applyProtection="1">
      <alignment horizontal="center" vertical="center" wrapText="1"/>
      <protection hidden="1"/>
    </xf>
    <xf numFmtId="4" fontId="9" fillId="0" borderId="3" xfId="0" applyNumberFormat="1" applyFont="1" applyBorder="1" applyAlignment="1" applyProtection="1">
      <alignment horizontal="center" vertical="center" wrapText="1"/>
      <protection hidden="1"/>
    </xf>
    <xf numFmtId="168" fontId="10" fillId="0" borderId="6" xfId="0" applyNumberFormat="1" applyFont="1" applyBorder="1" applyAlignment="1" applyProtection="1">
      <alignment horizontal="center" vertical="center"/>
      <protection hidden="1"/>
    </xf>
    <xf numFmtId="168" fontId="10" fillId="0" borderId="13" xfId="0" applyNumberFormat="1" applyFont="1" applyBorder="1" applyAlignment="1" applyProtection="1">
      <alignment horizontal="center" vertical="center"/>
      <protection hidden="1"/>
    </xf>
    <xf numFmtId="168" fontId="10" fillId="0" borderId="3" xfId="0" applyNumberFormat="1" applyFont="1" applyBorder="1" applyAlignment="1" applyProtection="1">
      <alignment horizontal="center" vertical="center"/>
      <protection hidden="1"/>
    </xf>
    <xf numFmtId="168" fontId="10" fillId="0" borderId="7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quotePrefix="1" applyFont="1" applyProtection="1">
      <protection hidden="1"/>
    </xf>
    <xf numFmtId="0" fontId="14" fillId="0" borderId="0" xfId="0" applyFont="1"/>
    <xf numFmtId="0" fontId="14" fillId="0" borderId="7" xfId="0" applyFont="1" applyBorder="1" applyAlignment="1" applyProtection="1">
      <alignment textRotation="90"/>
      <protection hidden="1"/>
    </xf>
    <xf numFmtId="0" fontId="14" fillId="0" borderId="2" xfId="0" applyFont="1" applyBorder="1" applyAlignment="1" applyProtection="1">
      <alignment textRotation="90"/>
      <protection hidden="1"/>
    </xf>
    <xf numFmtId="0" fontId="14" fillId="9" borderId="2" xfId="0" applyFont="1" applyFill="1" applyBorder="1" applyAlignment="1" applyProtection="1">
      <alignment textRotation="90"/>
      <protection hidden="1"/>
    </xf>
    <xf numFmtId="0" fontId="14" fillId="0" borderId="0" xfId="0" applyFont="1" applyAlignment="1" applyProtection="1">
      <alignment horizontal="center"/>
      <protection hidden="1"/>
    </xf>
    <xf numFmtId="2" fontId="14" fillId="0" borderId="0" xfId="0" applyNumberFormat="1" applyFont="1" applyProtection="1">
      <protection hidden="1"/>
    </xf>
    <xf numFmtId="0" fontId="14" fillId="0" borderId="8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13" xfId="0" applyFont="1" applyBorder="1" applyProtection="1">
      <protection hidden="1"/>
    </xf>
    <xf numFmtId="0" fontId="14" fillId="0" borderId="1" xfId="0" applyFont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2" fontId="14" fillId="0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6" fillId="2" borderId="0" xfId="1" applyFont="1" applyFill="1"/>
    <xf numFmtId="0" fontId="17" fillId="0" borderId="0" xfId="0" applyFont="1"/>
    <xf numFmtId="0" fontId="16" fillId="3" borderId="0" xfId="1" applyFont="1" applyFill="1"/>
    <xf numFmtId="0" fontId="18" fillId="4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left" vertical="center"/>
    </xf>
    <xf numFmtId="0" fontId="19" fillId="3" borderId="0" xfId="1" applyFont="1" applyFill="1" applyAlignment="1">
      <alignment horizontal="center" vertical="center"/>
    </xf>
    <xf numFmtId="0" fontId="20" fillId="5" borderId="1" xfId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164" fontId="27" fillId="8" borderId="4" xfId="1" applyNumberFormat="1" applyFont="1" applyFill="1" applyBorder="1" applyAlignment="1">
      <alignment horizontal="right" vertical="center"/>
    </xf>
    <xf numFmtId="164" fontId="28" fillId="8" borderId="4" xfId="0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6" borderId="1" xfId="1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3" fillId="7" borderId="0" xfId="2" applyFont="1" applyFill="1" applyAlignment="1">
      <alignment horizontal="left" vertical="center"/>
    </xf>
    <xf numFmtId="0" fontId="20" fillId="7" borderId="3" xfId="0" applyFont="1" applyFill="1" applyBorder="1" applyAlignment="1">
      <alignment vertical="center"/>
    </xf>
    <xf numFmtId="164" fontId="16" fillId="7" borderId="3" xfId="0" applyNumberFormat="1" applyFont="1" applyFill="1" applyBorder="1" applyAlignment="1">
      <alignment vertical="center"/>
    </xf>
    <xf numFmtId="3" fontId="16" fillId="7" borderId="3" xfId="1" applyNumberFormat="1" applyFont="1" applyFill="1" applyBorder="1" applyAlignment="1">
      <alignment vertical="center"/>
    </xf>
    <xf numFmtId="0" fontId="16" fillId="8" borderId="4" xfId="1" applyFont="1" applyFill="1" applyBorder="1" applyAlignment="1" applyProtection="1">
      <alignment horizontal="center" vertical="center"/>
      <protection hidden="1"/>
    </xf>
    <xf numFmtId="0" fontId="16" fillId="8" borderId="4" xfId="0" applyFont="1" applyFill="1" applyBorder="1" applyAlignment="1" applyProtection="1">
      <alignment vertical="center"/>
      <protection hidden="1"/>
    </xf>
    <xf numFmtId="164" fontId="16" fillId="8" borderId="4" xfId="0" applyNumberFormat="1" applyFont="1" applyFill="1" applyBorder="1" applyAlignment="1" applyProtection="1">
      <alignment vertical="center"/>
      <protection hidden="1"/>
    </xf>
    <xf numFmtId="3" fontId="16" fillId="0" borderId="4" xfId="1" applyNumberFormat="1" applyFont="1" applyBorder="1" applyAlignment="1" applyProtection="1">
      <alignment vertical="center"/>
      <protection locked="0"/>
    </xf>
    <xf numFmtId="164" fontId="16" fillId="8" borderId="4" xfId="0" applyNumberFormat="1" applyFont="1" applyFill="1" applyBorder="1" applyAlignment="1">
      <alignment vertical="center"/>
    </xf>
    <xf numFmtId="3" fontId="16" fillId="0" borderId="3" xfId="1" applyNumberFormat="1" applyFont="1" applyBorder="1" applyAlignment="1" applyProtection="1">
      <alignment vertical="center"/>
      <protection locked="0"/>
    </xf>
    <xf numFmtId="0" fontId="26" fillId="8" borderId="4" xfId="1" applyFont="1" applyFill="1" applyBorder="1" applyAlignment="1" applyProtection="1">
      <alignment horizontal="center" vertical="center"/>
      <protection hidden="1"/>
    </xf>
    <xf numFmtId="0" fontId="26" fillId="8" borderId="4" xfId="0" applyFont="1" applyFill="1" applyBorder="1" applyAlignment="1" applyProtection="1">
      <alignment vertical="center"/>
      <protection hidden="1"/>
    </xf>
    <xf numFmtId="0" fontId="16" fillId="8" borderId="15" xfId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14" fillId="0" borderId="4" xfId="0" applyNumberFormat="1" applyFont="1" applyBorder="1" applyProtection="1">
      <protection hidden="1"/>
    </xf>
  </cellXfs>
  <cellStyles count="3">
    <cellStyle name="Normálna" xfId="0" builtinId="0"/>
    <cellStyle name="normálne_OLCennik" xfId="1" xr:uid="{1D51928C-9029-48DF-B742-0FEAB2633049}"/>
    <cellStyle name="normální_OL04Z" xfId="2" xr:uid="{32E497C1-F68F-486F-986E-5498D657293E}"/>
  </cellStyles>
  <dxfs count="16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numFmt numFmtId="0" formatCode="General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fill>
        <patternFill patternType="solid">
          <fgColor indexed="64"/>
          <bgColor rgb="FF7030A0"/>
        </patternFill>
      </fill>
      <alignment horizontal="general" vertical="bottom" textRotation="9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ptos Narrow"/>
        <family val="2"/>
        <scheme val="none"/>
      </font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border outline="0">
        <right style="hair">
          <color indexed="64"/>
        </right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72FF96-B799-4D02-A391-0933340E0362}" name="Cenník" displayName="Cenník" ref="B4:D295" totalsRowShown="0" headerRowDxfId="3" dataDxfId="2">
  <autoFilter ref="B4:D295" xr:uid="{1872FF96-B799-4D02-A391-0933340E0362}"/>
  <sortState xmlns:xlrd2="http://schemas.microsoft.com/office/spreadsheetml/2017/richdata2" ref="B5:D298">
    <sortCondition ref="B10:B298"/>
  </sortState>
  <tableColumns count="3">
    <tableColumn id="1" xr3:uid="{AF7E521B-BF02-42AD-A2E8-71091DAD4CB2}" name="Kód" dataDxfId="6"/>
    <tableColumn id="2" xr3:uid="{C2DD6D5A-AEE5-42DD-9928-0C5729C0FCD1}" name="Názov" dataDxfId="5"/>
    <tableColumn id="3" xr3:uid="{94B2D3B5-8412-4F58-85EF-C4455460FDC4}" name="JC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E6740E-7E33-45A9-AFB3-B1A98AA55F8A}" name="Výskyt" displayName="Výskyt" ref="F4:J295" totalsRowShown="0" headerRowDxfId="8" dataDxfId="7" headerRowBorderDxfId="14" tableBorderDxfId="15" totalsRowBorderDxfId="13">
  <tableColumns count="5">
    <tableColumn id="1" xr3:uid="{EB4F74F2-1AEC-4618-A5ED-B750848B9EF5}" name="Kód" dataDxfId="12">
      <calculatedColumnFormula>Cenník[[#This Row],[Kód]]</calculatedColumnFormula>
    </tableColumn>
    <tableColumn id="2" xr3:uid="{C7F39E9C-9E00-47A3-AC3A-CC6D7C3362ED}" name="ks" dataDxfId="11">
      <calculatedColumnFormula>SUM(Výskyt[[#This Row],[1]])</calculatedColumnFormula>
    </tableColumn>
    <tableColumn id="3" xr3:uid="{27378CA7-FE5C-46A3-8179-15E909A713F0}" name="poradie" dataDxfId="10">
      <calculatedColumnFormula>IFERROR(RANK(Výskyt[[#This Row],[kód-P]],Výskyt[kód-P],1),"")</calculatedColumnFormula>
    </tableColumn>
    <tableColumn id="4" xr3:uid="{D8761BA9-6CE8-4E16-8235-CB2304A1DA19}" name="kód-P" dataDxfId="9">
      <calculatedColumnFormula>IF(Výskyt[[#This Row],[ks]]&gt;0,Výskyt[[#This Row],[Kód]],"")</calculatedColumnFormula>
    </tableColumn>
    <tableColumn id="5" xr3:uid="{2E66DAB5-77A3-49F3-9DE6-8B830B5C9527}" name="1" dataDxfId="1">
      <calculatedColumnFormula>_xlfn.IFNA(VLOOKUP(Výskyt[[#This Row],[Kód]],'Papierové výrobky'!$C$8:$F$161,4,0),0)+_xlfn.IFNA(VLOOKUP(Výskyt[[#This Row],[Kód]],'Papierové výrobky'!$I$8:$L$162,4,0),0)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445D-1FE9-4FDB-8BF4-20314E9CB28E}">
  <dimension ref="A1:L301"/>
  <sheetViews>
    <sheetView showGridLines="0" showRowColHeaders="0" showZeros="0" workbookViewId="0"/>
  </sheetViews>
  <sheetFormatPr defaultRowHeight="13.5" x14ac:dyDescent="0.25"/>
  <cols>
    <col min="1" max="1" width="2.7109375" style="63" customWidth="1"/>
    <col min="2" max="2" width="6.85546875" style="63" customWidth="1"/>
    <col min="3" max="3" width="31.42578125" style="63" customWidth="1"/>
    <col min="4" max="4" width="6.85546875" style="63" customWidth="1"/>
    <col min="5" max="5" width="3.7109375" style="63" customWidth="1"/>
    <col min="6" max="6" width="4.7109375" style="63" customWidth="1"/>
    <col min="7" max="8" width="3.7109375" style="63" customWidth="1"/>
    <col min="9" max="9" width="4.7109375" style="63" customWidth="1"/>
    <col min="10" max="10" width="3.7109375" style="63" customWidth="1"/>
    <col min="11" max="11" width="9.140625" style="63"/>
    <col min="12" max="12" width="31.7109375" style="63" customWidth="1"/>
    <col min="13" max="16384" width="9.140625" style="63"/>
  </cols>
  <sheetData>
    <row r="1" spans="1:10" x14ac:dyDescent="0.25">
      <c r="A1" s="61"/>
      <c r="B1" s="61"/>
      <c r="C1" s="61"/>
      <c r="D1" s="61"/>
      <c r="E1" s="61"/>
      <c r="F1" s="62"/>
      <c r="G1" s="61"/>
      <c r="H1" s="61"/>
      <c r="I1" s="61"/>
      <c r="J1" s="61"/>
    </row>
    <row r="2" spans="1:10" ht="18.75" x14ac:dyDescent="0.3">
      <c r="A2" s="61"/>
      <c r="B2" s="76" t="s">
        <v>263</v>
      </c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61"/>
      <c r="B3" s="61" t="s">
        <v>112</v>
      </c>
      <c r="C3" s="61"/>
      <c r="D3" s="61"/>
      <c r="E3" s="61"/>
      <c r="F3" s="61" t="s">
        <v>113</v>
      </c>
      <c r="G3" s="61"/>
      <c r="H3" s="61"/>
      <c r="I3" s="61"/>
      <c r="J3" s="61"/>
    </row>
    <row r="4" spans="1:10" ht="36" x14ac:dyDescent="0.25">
      <c r="A4" s="61"/>
      <c r="B4" s="74" t="s">
        <v>114</v>
      </c>
      <c r="C4" s="74" t="s">
        <v>115</v>
      </c>
      <c r="D4" s="74" t="s">
        <v>116</v>
      </c>
      <c r="E4" s="61"/>
      <c r="F4" s="64" t="s">
        <v>114</v>
      </c>
      <c r="G4" s="65" t="s">
        <v>117</v>
      </c>
      <c r="H4" s="65" t="s">
        <v>118</v>
      </c>
      <c r="I4" s="65" t="s">
        <v>119</v>
      </c>
      <c r="J4" s="66" t="s">
        <v>120</v>
      </c>
    </row>
    <row r="5" spans="1:10" x14ac:dyDescent="0.25">
      <c r="A5" s="61"/>
      <c r="B5" s="73">
        <v>3005</v>
      </c>
      <c r="C5" s="74" t="s">
        <v>31</v>
      </c>
      <c r="D5" s="75">
        <v>0.73</v>
      </c>
      <c r="E5" s="61"/>
      <c r="F5" s="69">
        <f>Cenník[[#This Row],[Kód]]</f>
        <v>3005</v>
      </c>
      <c r="G5" s="70">
        <f>SUM(Výskyt[[#This Row],[1]])</f>
        <v>0</v>
      </c>
      <c r="H5" s="70" t="str">
        <f>IFERROR(RANK(Výskyt[[#This Row],[kód-P]],Výskyt[kód-P],1),"")</f>
        <v/>
      </c>
      <c r="I5" s="70" t="str">
        <f>IF(Výskyt[[#This Row],[ks]]&gt;0,Výskyt[[#This Row],[Kód]],"")</f>
        <v/>
      </c>
      <c r="J5" s="70">
        <f>_xlfn.IFNA(VLOOKUP(Výskyt[[#This Row],[Kód]],'Papierové výrobky'!$C$8:$F$161,4,0),0)+_xlfn.IFNA(VLOOKUP(Výskyt[[#This Row],[Kód]],'Papierové výrobky'!$I$8:$L$162,4,0),0)</f>
        <v>0</v>
      </c>
    </row>
    <row r="6" spans="1:10" x14ac:dyDescent="0.25">
      <c r="A6" s="61"/>
      <c r="B6" s="73">
        <v>3006</v>
      </c>
      <c r="C6" s="74" t="s">
        <v>34</v>
      </c>
      <c r="D6" s="75">
        <v>0.73</v>
      </c>
      <c r="E6" s="61"/>
      <c r="F6" s="69">
        <f>Cenník[[#This Row],[Kód]]</f>
        <v>3006</v>
      </c>
      <c r="G6" s="70">
        <f>SUM(Výskyt[[#This Row],[1]])</f>
        <v>0</v>
      </c>
      <c r="H6" s="70" t="str">
        <f>IFERROR(RANK(Výskyt[[#This Row],[kód-P]],Výskyt[kód-P],1),"")</f>
        <v/>
      </c>
      <c r="I6" s="70" t="str">
        <f>IF(Výskyt[[#This Row],[ks]]&gt;0,Výskyt[[#This Row],[Kód]],"")</f>
        <v/>
      </c>
      <c r="J6" s="70">
        <f>_xlfn.IFNA(VLOOKUP(Výskyt[[#This Row],[Kód]],'Papierové výrobky'!$C$8:$F$161,4,0),0)+_xlfn.IFNA(VLOOKUP(Výskyt[[#This Row],[Kód]],'Papierové výrobky'!$I$8:$L$162,4,0),0)</f>
        <v>0</v>
      </c>
    </row>
    <row r="7" spans="1:10" x14ac:dyDescent="0.25">
      <c r="A7" s="61"/>
      <c r="B7" s="73">
        <v>3010</v>
      </c>
      <c r="C7" s="74" t="s">
        <v>32</v>
      </c>
      <c r="D7" s="75">
        <v>0.73</v>
      </c>
      <c r="E7" s="61"/>
      <c r="F7" s="69">
        <f>Cenník[[#This Row],[Kód]]</f>
        <v>3010</v>
      </c>
      <c r="G7" s="70">
        <f>SUM(Výskyt[[#This Row],[1]])</f>
        <v>0</v>
      </c>
      <c r="H7" s="70" t="str">
        <f>IFERROR(RANK(Výskyt[[#This Row],[kód-P]],Výskyt[kód-P],1),"")</f>
        <v/>
      </c>
      <c r="I7" s="70" t="str">
        <f>IF(Výskyt[[#This Row],[ks]]&gt;0,Výskyt[[#This Row],[Kód]],"")</f>
        <v/>
      </c>
      <c r="J7" s="70">
        <f>_xlfn.IFNA(VLOOKUP(Výskyt[[#This Row],[Kód]],'Papierové výrobky'!$C$8:$F$161,4,0),0)+_xlfn.IFNA(VLOOKUP(Výskyt[[#This Row],[Kód]],'Papierové výrobky'!$I$8:$L$162,4,0),0)</f>
        <v>0</v>
      </c>
    </row>
    <row r="8" spans="1:10" x14ac:dyDescent="0.25">
      <c r="A8" s="61"/>
      <c r="B8" s="73">
        <v>3015</v>
      </c>
      <c r="C8" s="74" t="s">
        <v>33</v>
      </c>
      <c r="D8" s="75">
        <v>0.73</v>
      </c>
      <c r="E8" s="61"/>
      <c r="F8" s="69">
        <f>Cenník[[#This Row],[Kód]]</f>
        <v>3015</v>
      </c>
      <c r="G8" s="70">
        <f>SUM(Výskyt[[#This Row],[1]])</f>
        <v>0</v>
      </c>
      <c r="H8" s="70" t="str">
        <f>IFERROR(RANK(Výskyt[[#This Row],[kód-P]],Výskyt[kód-P],1),"")</f>
        <v/>
      </c>
      <c r="I8" s="70" t="str">
        <f>IF(Výskyt[[#This Row],[ks]]&gt;0,Výskyt[[#This Row],[Kód]],"")</f>
        <v/>
      </c>
      <c r="J8" s="70">
        <f>_xlfn.IFNA(VLOOKUP(Výskyt[[#This Row],[Kód]],'Papierové výrobky'!$C$8:$F$161,4,0),0)+_xlfn.IFNA(VLOOKUP(Výskyt[[#This Row],[Kód]],'Papierové výrobky'!$I$8:$L$162,4,0),0)</f>
        <v>0</v>
      </c>
    </row>
    <row r="9" spans="1:10" x14ac:dyDescent="0.25">
      <c r="A9" s="61"/>
      <c r="B9" s="73">
        <v>3016</v>
      </c>
      <c r="C9" s="74" t="s">
        <v>35</v>
      </c>
      <c r="D9" s="75">
        <v>1.1000000000000001</v>
      </c>
      <c r="E9" s="61"/>
      <c r="F9" s="69">
        <f>Cenník[[#This Row],[Kód]]</f>
        <v>3016</v>
      </c>
      <c r="G9" s="70">
        <f>SUM(Výskyt[[#This Row],[1]])</f>
        <v>0</v>
      </c>
      <c r="H9" s="70" t="str">
        <f>IFERROR(RANK(Výskyt[[#This Row],[kód-P]],Výskyt[kód-P],1),"")</f>
        <v/>
      </c>
      <c r="I9" s="70" t="str">
        <f>IF(Výskyt[[#This Row],[ks]]&gt;0,Výskyt[[#This Row],[Kód]],"")</f>
        <v/>
      </c>
      <c r="J9" s="70">
        <f>_xlfn.IFNA(VLOOKUP(Výskyt[[#This Row],[Kód]],'Papierové výrobky'!$C$8:$F$161,4,0),0)+_xlfn.IFNA(VLOOKUP(Výskyt[[#This Row],[Kód]],'Papierové výrobky'!$I$8:$L$162,4,0),0)</f>
        <v>0</v>
      </c>
    </row>
    <row r="10" spans="1:10" x14ac:dyDescent="0.25">
      <c r="A10" s="61"/>
      <c r="B10" s="73">
        <v>3017</v>
      </c>
      <c r="C10" s="74" t="s">
        <v>264</v>
      </c>
      <c r="D10" s="75">
        <v>0.73</v>
      </c>
      <c r="E10" s="61"/>
      <c r="F10" s="69">
        <f>Cenník[[#This Row],[Kód]]</f>
        <v>3017</v>
      </c>
      <c r="G10" s="70">
        <f>SUM(Výskyt[[#This Row],[1]])</f>
        <v>0</v>
      </c>
      <c r="H10" s="70" t="str">
        <f>IFERROR(RANK(Výskyt[[#This Row],[kód-P]],Výskyt[kód-P],1),"")</f>
        <v/>
      </c>
      <c r="I10" s="70" t="str">
        <f>IF(Výskyt[[#This Row],[ks]]&gt;0,Výskyt[[#This Row],[Kód]],"")</f>
        <v/>
      </c>
      <c r="J10" s="70">
        <f>_xlfn.IFNA(VLOOKUP(Výskyt[[#This Row],[Kód]],'Papierové výrobky'!$C$8:$F$161,4,0),0)+_xlfn.IFNA(VLOOKUP(Výskyt[[#This Row],[Kód]],'Papierové výrobky'!$I$8:$L$162,4,0),0)</f>
        <v>0</v>
      </c>
    </row>
    <row r="11" spans="1:10" x14ac:dyDescent="0.25">
      <c r="A11" s="61"/>
      <c r="B11" s="73">
        <v>3020</v>
      </c>
      <c r="C11" s="74" t="s">
        <v>36</v>
      </c>
      <c r="D11" s="75">
        <v>1.04</v>
      </c>
      <c r="E11" s="61"/>
      <c r="F11" s="69">
        <f>Cenník[[#This Row],[Kód]]</f>
        <v>3020</v>
      </c>
      <c r="G11" s="70">
        <f>SUM(Výskyt[[#This Row],[1]])</f>
        <v>0</v>
      </c>
      <c r="H11" s="70" t="str">
        <f>IFERROR(RANK(Výskyt[[#This Row],[kód-P]],Výskyt[kód-P],1),"")</f>
        <v/>
      </c>
      <c r="I11" s="70" t="str">
        <f>IF(Výskyt[[#This Row],[ks]]&gt;0,Výskyt[[#This Row],[Kód]],"")</f>
        <v/>
      </c>
      <c r="J11" s="70">
        <f>_xlfn.IFNA(VLOOKUP(Výskyt[[#This Row],[Kód]],'Papierové výrobky'!$C$8:$F$161,4,0),0)+_xlfn.IFNA(VLOOKUP(Výskyt[[#This Row],[Kód]],'Papierové výrobky'!$I$8:$L$162,4,0),0)</f>
        <v>0</v>
      </c>
    </row>
    <row r="12" spans="1:10" x14ac:dyDescent="0.25">
      <c r="A12" s="61"/>
      <c r="B12" s="73">
        <v>3021</v>
      </c>
      <c r="C12" s="74" t="s">
        <v>265</v>
      </c>
      <c r="D12" s="75">
        <v>1.25</v>
      </c>
      <c r="E12" s="61"/>
      <c r="F12" s="69">
        <f>Cenník[[#This Row],[Kód]]</f>
        <v>3021</v>
      </c>
      <c r="G12" s="70">
        <f>SUM(Výskyt[[#This Row],[1]])</f>
        <v>0</v>
      </c>
      <c r="H12" s="70" t="str">
        <f>IFERROR(RANK(Výskyt[[#This Row],[kód-P]],Výskyt[kód-P],1),"")</f>
        <v/>
      </c>
      <c r="I12" s="70" t="str">
        <f>IF(Výskyt[[#This Row],[ks]]&gt;0,Výskyt[[#This Row],[Kód]],"")</f>
        <v/>
      </c>
      <c r="J12" s="70">
        <f>_xlfn.IFNA(VLOOKUP(Výskyt[[#This Row],[Kód]],'Papierové výrobky'!$C$8:$F$161,4,0),0)+_xlfn.IFNA(VLOOKUP(Výskyt[[#This Row],[Kód]],'Papierové výrobky'!$I$8:$L$162,4,0),0)</f>
        <v>0</v>
      </c>
    </row>
    <row r="13" spans="1:10" x14ac:dyDescent="0.25">
      <c r="A13" s="61"/>
      <c r="B13" s="73">
        <v>3025</v>
      </c>
      <c r="C13" s="74" t="s">
        <v>37</v>
      </c>
      <c r="D13" s="75">
        <v>1.04</v>
      </c>
      <c r="E13" s="61"/>
      <c r="F13" s="69">
        <f>Cenník[[#This Row],[Kód]]</f>
        <v>3025</v>
      </c>
      <c r="G13" s="70">
        <f>SUM(Výskyt[[#This Row],[1]])</f>
        <v>0</v>
      </c>
      <c r="H13" s="70" t="str">
        <f>IFERROR(RANK(Výskyt[[#This Row],[kód-P]],Výskyt[kód-P],1),"")</f>
        <v/>
      </c>
      <c r="I13" s="70" t="str">
        <f>IF(Výskyt[[#This Row],[ks]]&gt;0,Výskyt[[#This Row],[Kód]],"")</f>
        <v/>
      </c>
      <c r="J13" s="70">
        <f>_xlfn.IFNA(VLOOKUP(Výskyt[[#This Row],[Kód]],'Papierové výrobky'!$C$8:$F$161,4,0),0)+_xlfn.IFNA(VLOOKUP(Výskyt[[#This Row],[Kód]],'Papierové výrobky'!$I$8:$L$162,4,0),0)</f>
        <v>0</v>
      </c>
    </row>
    <row r="14" spans="1:10" x14ac:dyDescent="0.25">
      <c r="A14" s="61"/>
      <c r="B14" s="73">
        <v>3030</v>
      </c>
      <c r="C14" s="74" t="s">
        <v>38</v>
      </c>
      <c r="D14" s="75">
        <v>1.04</v>
      </c>
      <c r="E14" s="61"/>
      <c r="F14" s="69">
        <f>Cenník[[#This Row],[Kód]]</f>
        <v>3030</v>
      </c>
      <c r="G14" s="70">
        <f>SUM(Výskyt[[#This Row],[1]])</f>
        <v>0</v>
      </c>
      <c r="H14" s="70" t="str">
        <f>IFERROR(RANK(Výskyt[[#This Row],[kód-P]],Výskyt[kód-P],1),"")</f>
        <v/>
      </c>
      <c r="I14" s="70" t="str">
        <f>IF(Výskyt[[#This Row],[ks]]&gt;0,Výskyt[[#This Row],[Kód]],"")</f>
        <v/>
      </c>
      <c r="J14" s="70">
        <f>_xlfn.IFNA(VLOOKUP(Výskyt[[#This Row],[Kód]],'Papierové výrobky'!$C$8:$F$161,4,0),0)+_xlfn.IFNA(VLOOKUP(Výskyt[[#This Row],[Kód]],'Papierové výrobky'!$I$8:$L$162,4,0),0)</f>
        <v>0</v>
      </c>
    </row>
    <row r="15" spans="1:10" x14ac:dyDescent="0.25">
      <c r="A15" s="61"/>
      <c r="B15" s="73">
        <v>3035</v>
      </c>
      <c r="C15" s="74" t="s">
        <v>39</v>
      </c>
      <c r="D15" s="75">
        <v>1.49</v>
      </c>
      <c r="E15" s="61"/>
      <c r="F15" s="69">
        <f>Cenník[[#This Row],[Kód]]</f>
        <v>3035</v>
      </c>
      <c r="G15" s="70">
        <f>SUM(Výskyt[[#This Row],[1]])</f>
        <v>0</v>
      </c>
      <c r="H15" s="70" t="str">
        <f>IFERROR(RANK(Výskyt[[#This Row],[kód-P]],Výskyt[kód-P],1),"")</f>
        <v/>
      </c>
      <c r="I15" s="70" t="str">
        <f>IF(Výskyt[[#This Row],[ks]]&gt;0,Výskyt[[#This Row],[Kód]],"")</f>
        <v/>
      </c>
      <c r="J15" s="70">
        <f>_xlfn.IFNA(VLOOKUP(Výskyt[[#This Row],[Kód]],'Papierové výrobky'!$C$8:$F$161,4,0),0)+_xlfn.IFNA(VLOOKUP(Výskyt[[#This Row],[Kód]],'Papierové výrobky'!$I$8:$L$162,4,0),0)</f>
        <v>0</v>
      </c>
    </row>
    <row r="16" spans="1:10" x14ac:dyDescent="0.25">
      <c r="A16" s="61"/>
      <c r="B16" s="73">
        <v>3040</v>
      </c>
      <c r="C16" s="74" t="s">
        <v>40</v>
      </c>
      <c r="D16" s="75">
        <v>1.49</v>
      </c>
      <c r="E16" s="61"/>
      <c r="F16" s="69">
        <f>Cenník[[#This Row],[Kód]]</f>
        <v>3040</v>
      </c>
      <c r="G16" s="70">
        <f>SUM(Výskyt[[#This Row],[1]])</f>
        <v>0</v>
      </c>
      <c r="H16" s="70" t="str">
        <f>IFERROR(RANK(Výskyt[[#This Row],[kód-P]],Výskyt[kód-P],1),"")</f>
        <v/>
      </c>
      <c r="I16" s="70" t="str">
        <f>IF(Výskyt[[#This Row],[ks]]&gt;0,Výskyt[[#This Row],[Kód]],"")</f>
        <v/>
      </c>
      <c r="J16" s="70">
        <f>_xlfn.IFNA(VLOOKUP(Výskyt[[#This Row],[Kód]],'Papierové výrobky'!$C$8:$F$161,4,0),0)+_xlfn.IFNA(VLOOKUP(Výskyt[[#This Row],[Kód]],'Papierové výrobky'!$I$8:$L$162,4,0),0)</f>
        <v>0</v>
      </c>
    </row>
    <row r="17" spans="1:10" x14ac:dyDescent="0.25">
      <c r="A17" s="61"/>
      <c r="B17" s="73">
        <v>3045</v>
      </c>
      <c r="C17" s="74" t="s">
        <v>41</v>
      </c>
      <c r="D17" s="75">
        <v>1.49</v>
      </c>
      <c r="E17" s="61"/>
      <c r="F17" s="69">
        <f>Cenník[[#This Row],[Kód]]</f>
        <v>3045</v>
      </c>
      <c r="G17" s="70">
        <f>SUM(Výskyt[[#This Row],[1]])</f>
        <v>0</v>
      </c>
      <c r="H17" s="70" t="str">
        <f>IFERROR(RANK(Výskyt[[#This Row],[kód-P]],Výskyt[kód-P],1),"")</f>
        <v/>
      </c>
      <c r="I17" s="70" t="str">
        <f>IF(Výskyt[[#This Row],[ks]]&gt;0,Výskyt[[#This Row],[Kód]],"")</f>
        <v/>
      </c>
      <c r="J17" s="70">
        <f>_xlfn.IFNA(VLOOKUP(Výskyt[[#This Row],[Kód]],'Papierové výrobky'!$C$8:$F$161,4,0),0)+_xlfn.IFNA(VLOOKUP(Výskyt[[#This Row],[Kód]],'Papierové výrobky'!$I$8:$L$162,4,0),0)</f>
        <v>0</v>
      </c>
    </row>
    <row r="18" spans="1:10" x14ac:dyDescent="0.25">
      <c r="A18" s="61"/>
      <c r="B18" s="73">
        <v>3046</v>
      </c>
      <c r="C18" s="74" t="s">
        <v>42</v>
      </c>
      <c r="D18" s="75">
        <v>2.5599999999999996</v>
      </c>
      <c r="E18" s="61"/>
      <c r="F18" s="69">
        <f>Cenník[[#This Row],[Kód]]</f>
        <v>3046</v>
      </c>
      <c r="G18" s="70">
        <f>SUM(Výskyt[[#This Row],[1]])</f>
        <v>0</v>
      </c>
      <c r="H18" s="70" t="str">
        <f>IFERROR(RANK(Výskyt[[#This Row],[kód-P]],Výskyt[kód-P],1),"")</f>
        <v/>
      </c>
      <c r="I18" s="70" t="str">
        <f>IF(Výskyt[[#This Row],[ks]]&gt;0,Výskyt[[#This Row],[Kód]],"")</f>
        <v/>
      </c>
      <c r="J18" s="70">
        <f>_xlfn.IFNA(VLOOKUP(Výskyt[[#This Row],[Kód]],'Papierové výrobky'!$C$8:$F$161,4,0),0)+_xlfn.IFNA(VLOOKUP(Výskyt[[#This Row],[Kód]],'Papierové výrobky'!$I$8:$L$162,4,0),0)</f>
        <v>0</v>
      </c>
    </row>
    <row r="19" spans="1:10" x14ac:dyDescent="0.25">
      <c r="A19" s="61"/>
      <c r="B19" s="73">
        <v>3047</v>
      </c>
      <c r="C19" s="74" t="s">
        <v>43</v>
      </c>
      <c r="D19" s="75">
        <v>2.5599999999999996</v>
      </c>
      <c r="E19" s="61"/>
      <c r="F19" s="69">
        <f>Cenník[[#This Row],[Kód]]</f>
        <v>3047</v>
      </c>
      <c r="G19" s="70">
        <f>SUM(Výskyt[[#This Row],[1]])</f>
        <v>0</v>
      </c>
      <c r="H19" s="70" t="str">
        <f>IFERROR(RANK(Výskyt[[#This Row],[kód-P]],Výskyt[kód-P],1),"")</f>
        <v/>
      </c>
      <c r="I19" s="70" t="str">
        <f>IF(Výskyt[[#This Row],[ks]]&gt;0,Výskyt[[#This Row],[Kód]],"")</f>
        <v/>
      </c>
      <c r="J19" s="70">
        <f>_xlfn.IFNA(VLOOKUP(Výskyt[[#This Row],[Kód]],'Papierové výrobky'!$C$8:$F$161,4,0),0)+_xlfn.IFNA(VLOOKUP(Výskyt[[#This Row],[Kód]],'Papierové výrobky'!$I$8:$L$162,4,0),0)</f>
        <v>0</v>
      </c>
    </row>
    <row r="20" spans="1:10" x14ac:dyDescent="0.25">
      <c r="A20" s="61"/>
      <c r="B20" s="73">
        <v>3048</v>
      </c>
      <c r="C20" s="74" t="s">
        <v>44</v>
      </c>
      <c r="D20" s="75">
        <v>2.5599999999999996</v>
      </c>
      <c r="E20" s="61"/>
      <c r="F20" s="69">
        <f>Cenník[[#This Row],[Kód]]</f>
        <v>3048</v>
      </c>
      <c r="G20" s="70">
        <f>SUM(Výskyt[[#This Row],[1]])</f>
        <v>0</v>
      </c>
      <c r="H20" s="70" t="str">
        <f>IFERROR(RANK(Výskyt[[#This Row],[kód-P]],Výskyt[kód-P],1),"")</f>
        <v/>
      </c>
      <c r="I20" s="70" t="str">
        <f>IF(Výskyt[[#This Row],[ks]]&gt;0,Výskyt[[#This Row],[Kód]],"")</f>
        <v/>
      </c>
      <c r="J20" s="70">
        <f>_xlfn.IFNA(VLOOKUP(Výskyt[[#This Row],[Kód]],'Papierové výrobky'!$C$8:$F$161,4,0),0)+_xlfn.IFNA(VLOOKUP(Výskyt[[#This Row],[Kód]],'Papierové výrobky'!$I$8:$L$162,4,0),0)</f>
        <v>0</v>
      </c>
    </row>
    <row r="21" spans="1:10" x14ac:dyDescent="0.25">
      <c r="A21" s="61"/>
      <c r="B21" s="73">
        <v>3050</v>
      </c>
      <c r="C21" s="74" t="s">
        <v>6</v>
      </c>
      <c r="D21" s="75">
        <v>0.28000000000000003</v>
      </c>
      <c r="E21" s="61"/>
      <c r="F21" s="69">
        <f>Cenník[[#This Row],[Kód]]</f>
        <v>3050</v>
      </c>
      <c r="G21" s="70">
        <f>SUM(Výskyt[[#This Row],[1]])</f>
        <v>0</v>
      </c>
      <c r="H21" s="70" t="str">
        <f>IFERROR(RANK(Výskyt[[#This Row],[kód-P]],Výskyt[kód-P],1),"")</f>
        <v/>
      </c>
      <c r="I21" s="70" t="str">
        <f>IF(Výskyt[[#This Row],[ks]]&gt;0,Výskyt[[#This Row],[Kód]],"")</f>
        <v/>
      </c>
      <c r="J21" s="70">
        <f>_xlfn.IFNA(VLOOKUP(Výskyt[[#This Row],[Kód]],'Papierové výrobky'!$C$8:$F$161,4,0),0)+_xlfn.IFNA(VLOOKUP(Výskyt[[#This Row],[Kód]],'Papierové výrobky'!$I$8:$L$162,4,0),0)</f>
        <v>0</v>
      </c>
    </row>
    <row r="22" spans="1:10" x14ac:dyDescent="0.25">
      <c r="A22" s="61"/>
      <c r="B22" s="73">
        <v>3055</v>
      </c>
      <c r="C22" s="74" t="s">
        <v>7</v>
      </c>
      <c r="D22" s="75">
        <v>0.28000000000000003</v>
      </c>
      <c r="E22" s="61"/>
      <c r="F22" s="69">
        <f>Cenník[[#This Row],[Kód]]</f>
        <v>3055</v>
      </c>
      <c r="G22" s="70">
        <f>SUM(Výskyt[[#This Row],[1]])</f>
        <v>0</v>
      </c>
      <c r="H22" s="70" t="str">
        <f>IFERROR(RANK(Výskyt[[#This Row],[kód-P]],Výskyt[kód-P],1),"")</f>
        <v/>
      </c>
      <c r="I22" s="70" t="str">
        <f>IF(Výskyt[[#This Row],[ks]]&gt;0,Výskyt[[#This Row],[Kód]],"")</f>
        <v/>
      </c>
      <c r="J22" s="70">
        <f>_xlfn.IFNA(VLOOKUP(Výskyt[[#This Row],[Kód]],'Papierové výrobky'!$C$8:$F$161,4,0),0)+_xlfn.IFNA(VLOOKUP(Výskyt[[#This Row],[Kód]],'Papierové výrobky'!$I$8:$L$162,4,0),0)</f>
        <v>0</v>
      </c>
    </row>
    <row r="23" spans="1:10" x14ac:dyDescent="0.25">
      <c r="A23" s="61"/>
      <c r="B23" s="73">
        <v>3060</v>
      </c>
      <c r="C23" s="74" t="s">
        <v>8</v>
      </c>
      <c r="D23" s="75">
        <v>0.31</v>
      </c>
      <c r="E23" s="61"/>
      <c r="F23" s="69">
        <f>Cenník[[#This Row],[Kód]]</f>
        <v>3060</v>
      </c>
      <c r="G23" s="70">
        <f>SUM(Výskyt[[#This Row],[1]])</f>
        <v>0</v>
      </c>
      <c r="H23" s="70" t="str">
        <f>IFERROR(RANK(Výskyt[[#This Row],[kód-P]],Výskyt[kód-P],1),"")</f>
        <v/>
      </c>
      <c r="I23" s="70" t="str">
        <f>IF(Výskyt[[#This Row],[ks]]&gt;0,Výskyt[[#This Row],[Kód]],"")</f>
        <v/>
      </c>
      <c r="J23" s="70">
        <f>_xlfn.IFNA(VLOOKUP(Výskyt[[#This Row],[Kód]],'Papierové výrobky'!$C$8:$F$161,4,0),0)+_xlfn.IFNA(VLOOKUP(Výskyt[[#This Row],[Kód]],'Papierové výrobky'!$I$8:$L$162,4,0),0)</f>
        <v>0</v>
      </c>
    </row>
    <row r="24" spans="1:10" x14ac:dyDescent="0.25">
      <c r="A24" s="61"/>
      <c r="B24" s="73">
        <v>3065</v>
      </c>
      <c r="C24" s="74" t="s">
        <v>10</v>
      </c>
      <c r="D24" s="75">
        <v>0.28000000000000003</v>
      </c>
      <c r="E24" s="61"/>
      <c r="F24" s="69">
        <f>Cenník[[#This Row],[Kód]]</f>
        <v>3065</v>
      </c>
      <c r="G24" s="70">
        <f>SUM(Výskyt[[#This Row],[1]])</f>
        <v>0</v>
      </c>
      <c r="H24" s="70" t="str">
        <f>IFERROR(RANK(Výskyt[[#This Row],[kód-P]],Výskyt[kód-P],1),"")</f>
        <v/>
      </c>
      <c r="I24" s="70" t="str">
        <f>IF(Výskyt[[#This Row],[ks]]&gt;0,Výskyt[[#This Row],[Kód]],"")</f>
        <v/>
      </c>
      <c r="J24" s="70">
        <f>_xlfn.IFNA(VLOOKUP(Výskyt[[#This Row],[Kód]],'Papierové výrobky'!$C$8:$F$161,4,0),0)+_xlfn.IFNA(VLOOKUP(Výskyt[[#This Row],[Kód]],'Papierové výrobky'!$I$8:$L$162,4,0),0)</f>
        <v>0</v>
      </c>
    </row>
    <row r="25" spans="1:10" x14ac:dyDescent="0.25">
      <c r="A25" s="61"/>
      <c r="B25" s="73">
        <v>3066</v>
      </c>
      <c r="C25" s="74" t="s">
        <v>11</v>
      </c>
      <c r="D25" s="75">
        <v>0.31</v>
      </c>
      <c r="E25" s="61"/>
      <c r="F25" s="69">
        <f>Cenník[[#This Row],[Kód]]</f>
        <v>3066</v>
      </c>
      <c r="G25" s="70">
        <f>SUM(Výskyt[[#This Row],[1]])</f>
        <v>0</v>
      </c>
      <c r="H25" s="70" t="str">
        <f>IFERROR(RANK(Výskyt[[#This Row],[kód-P]],Výskyt[kód-P],1),"")</f>
        <v/>
      </c>
      <c r="I25" s="70" t="str">
        <f>IF(Výskyt[[#This Row],[ks]]&gt;0,Výskyt[[#This Row],[Kód]],"")</f>
        <v/>
      </c>
      <c r="J25" s="70">
        <f>_xlfn.IFNA(VLOOKUP(Výskyt[[#This Row],[Kód]],'Papierové výrobky'!$C$8:$F$161,4,0),0)+_xlfn.IFNA(VLOOKUP(Výskyt[[#This Row],[Kód]],'Papierové výrobky'!$I$8:$L$162,4,0),0)</f>
        <v>0</v>
      </c>
    </row>
    <row r="26" spans="1:10" x14ac:dyDescent="0.25">
      <c r="A26" s="61"/>
      <c r="B26" s="73">
        <v>3075</v>
      </c>
      <c r="C26" s="74" t="s">
        <v>12</v>
      </c>
      <c r="D26" s="75">
        <v>0.28000000000000003</v>
      </c>
      <c r="E26" s="61"/>
      <c r="F26" s="69">
        <f>Cenník[[#This Row],[Kód]]</f>
        <v>3075</v>
      </c>
      <c r="G26" s="70">
        <f>SUM(Výskyt[[#This Row],[1]])</f>
        <v>0</v>
      </c>
      <c r="H26" s="70" t="str">
        <f>IFERROR(RANK(Výskyt[[#This Row],[kód-P]],Výskyt[kód-P],1),"")</f>
        <v/>
      </c>
      <c r="I26" s="70" t="str">
        <f>IF(Výskyt[[#This Row],[ks]]&gt;0,Výskyt[[#This Row],[Kód]],"")</f>
        <v/>
      </c>
      <c r="J26" s="70">
        <f>_xlfn.IFNA(VLOOKUP(Výskyt[[#This Row],[Kód]],'Papierové výrobky'!$C$8:$F$161,4,0),0)+_xlfn.IFNA(VLOOKUP(Výskyt[[#This Row],[Kód]],'Papierové výrobky'!$I$8:$L$162,4,0),0)</f>
        <v>0</v>
      </c>
    </row>
    <row r="27" spans="1:10" x14ac:dyDescent="0.25">
      <c r="A27" s="61"/>
      <c r="B27" s="73">
        <v>3085</v>
      </c>
      <c r="C27" s="74" t="s">
        <v>13</v>
      </c>
      <c r="D27" s="75">
        <v>0.4</v>
      </c>
      <c r="E27" s="61"/>
      <c r="F27" s="69">
        <f>Cenník[[#This Row],[Kód]]</f>
        <v>3085</v>
      </c>
      <c r="G27" s="70">
        <f>SUM(Výskyt[[#This Row],[1]])</f>
        <v>0</v>
      </c>
      <c r="H27" s="70" t="str">
        <f>IFERROR(RANK(Výskyt[[#This Row],[kód-P]],Výskyt[kód-P],1),"")</f>
        <v/>
      </c>
      <c r="I27" s="70" t="str">
        <f>IF(Výskyt[[#This Row],[ks]]&gt;0,Výskyt[[#This Row],[Kód]],"")</f>
        <v/>
      </c>
      <c r="J27" s="70">
        <f>_xlfn.IFNA(VLOOKUP(Výskyt[[#This Row],[Kód]],'Papierové výrobky'!$C$8:$F$161,4,0),0)+_xlfn.IFNA(VLOOKUP(Výskyt[[#This Row],[Kód]],'Papierové výrobky'!$I$8:$L$162,4,0),0)</f>
        <v>0</v>
      </c>
    </row>
    <row r="28" spans="1:10" x14ac:dyDescent="0.25">
      <c r="A28" s="61"/>
      <c r="B28" s="73">
        <v>3090</v>
      </c>
      <c r="C28" s="74" t="s">
        <v>9</v>
      </c>
      <c r="D28" s="75">
        <v>0.28000000000000003</v>
      </c>
      <c r="E28" s="61"/>
      <c r="F28" s="69">
        <f>Cenník[[#This Row],[Kód]]</f>
        <v>3090</v>
      </c>
      <c r="G28" s="70">
        <f>SUM(Výskyt[[#This Row],[1]])</f>
        <v>0</v>
      </c>
      <c r="H28" s="70" t="str">
        <f>IFERROR(RANK(Výskyt[[#This Row],[kód-P]],Výskyt[kód-P],1),"")</f>
        <v/>
      </c>
      <c r="I28" s="70" t="str">
        <f>IF(Výskyt[[#This Row],[ks]]&gt;0,Výskyt[[#This Row],[Kód]],"")</f>
        <v/>
      </c>
      <c r="J28" s="70">
        <f>_xlfn.IFNA(VLOOKUP(Výskyt[[#This Row],[Kód]],'Papierové výrobky'!$C$8:$F$161,4,0),0)+_xlfn.IFNA(VLOOKUP(Výskyt[[#This Row],[Kód]],'Papierové výrobky'!$I$8:$L$162,4,0),0)</f>
        <v>0</v>
      </c>
    </row>
    <row r="29" spans="1:10" x14ac:dyDescent="0.25">
      <c r="A29" s="61"/>
      <c r="B29" s="73">
        <v>3095</v>
      </c>
      <c r="C29" s="74" t="s">
        <v>14</v>
      </c>
      <c r="D29" s="75">
        <v>0.36</v>
      </c>
      <c r="E29" s="61"/>
      <c r="F29" s="69">
        <f>Cenník[[#This Row],[Kód]]</f>
        <v>3095</v>
      </c>
      <c r="G29" s="70">
        <f>SUM(Výskyt[[#This Row],[1]])</f>
        <v>0</v>
      </c>
      <c r="H29" s="70" t="str">
        <f>IFERROR(RANK(Výskyt[[#This Row],[kód-P]],Výskyt[kód-P],1),"")</f>
        <v/>
      </c>
      <c r="I29" s="70" t="str">
        <f>IF(Výskyt[[#This Row],[ks]]&gt;0,Výskyt[[#This Row],[Kód]],"")</f>
        <v/>
      </c>
      <c r="J29" s="70">
        <f>_xlfn.IFNA(VLOOKUP(Výskyt[[#This Row],[Kód]],'Papierové výrobky'!$C$8:$F$161,4,0),0)+_xlfn.IFNA(VLOOKUP(Výskyt[[#This Row],[Kód]],'Papierové výrobky'!$I$8:$L$162,4,0),0)</f>
        <v>0</v>
      </c>
    </row>
    <row r="30" spans="1:10" x14ac:dyDescent="0.25">
      <c r="A30" s="61"/>
      <c r="B30" s="73">
        <v>3100</v>
      </c>
      <c r="C30" s="74" t="s">
        <v>15</v>
      </c>
      <c r="D30" s="75">
        <v>0.36</v>
      </c>
      <c r="E30" s="61"/>
      <c r="F30" s="69">
        <f>Cenník[[#This Row],[Kód]]</f>
        <v>3100</v>
      </c>
      <c r="G30" s="70">
        <f>SUM(Výskyt[[#This Row],[1]])</f>
        <v>0</v>
      </c>
      <c r="H30" s="70" t="str">
        <f>IFERROR(RANK(Výskyt[[#This Row],[kód-P]],Výskyt[kód-P],1),"")</f>
        <v/>
      </c>
      <c r="I30" s="70" t="str">
        <f>IF(Výskyt[[#This Row],[ks]]&gt;0,Výskyt[[#This Row],[Kód]],"")</f>
        <v/>
      </c>
      <c r="J30" s="70">
        <f>_xlfn.IFNA(VLOOKUP(Výskyt[[#This Row],[Kód]],'Papierové výrobky'!$C$8:$F$161,4,0),0)+_xlfn.IFNA(VLOOKUP(Výskyt[[#This Row],[Kód]],'Papierové výrobky'!$I$8:$L$162,4,0),0)</f>
        <v>0</v>
      </c>
    </row>
    <row r="31" spans="1:10" x14ac:dyDescent="0.25">
      <c r="A31" s="61"/>
      <c r="B31" s="73">
        <v>3110</v>
      </c>
      <c r="C31" s="74" t="s">
        <v>16</v>
      </c>
      <c r="D31" s="75">
        <v>0.36</v>
      </c>
      <c r="E31" s="61"/>
      <c r="F31" s="69">
        <f>Cenník[[#This Row],[Kód]]</f>
        <v>3110</v>
      </c>
      <c r="G31" s="70">
        <f>SUM(Výskyt[[#This Row],[1]])</f>
        <v>0</v>
      </c>
      <c r="H31" s="70" t="str">
        <f>IFERROR(RANK(Výskyt[[#This Row],[kód-P]],Výskyt[kód-P],1),"")</f>
        <v/>
      </c>
      <c r="I31" s="70" t="str">
        <f>IF(Výskyt[[#This Row],[ks]]&gt;0,Výskyt[[#This Row],[Kód]],"")</f>
        <v/>
      </c>
      <c r="J31" s="70">
        <f>_xlfn.IFNA(VLOOKUP(Výskyt[[#This Row],[Kód]],'Papierové výrobky'!$C$8:$F$161,4,0),0)+_xlfn.IFNA(VLOOKUP(Výskyt[[#This Row],[Kód]],'Papierové výrobky'!$I$8:$L$162,4,0),0)</f>
        <v>0</v>
      </c>
    </row>
    <row r="32" spans="1:10" x14ac:dyDescent="0.25">
      <c r="A32" s="61"/>
      <c r="B32" s="73">
        <v>3120</v>
      </c>
      <c r="C32" s="74" t="s">
        <v>17</v>
      </c>
      <c r="D32" s="75">
        <v>0.36</v>
      </c>
      <c r="E32" s="61"/>
      <c r="F32" s="69">
        <f>Cenník[[#This Row],[Kód]]</f>
        <v>3120</v>
      </c>
      <c r="G32" s="70">
        <f>SUM(Výskyt[[#This Row],[1]])</f>
        <v>0</v>
      </c>
      <c r="H32" s="70" t="str">
        <f>IFERROR(RANK(Výskyt[[#This Row],[kód-P]],Výskyt[kód-P],1),"")</f>
        <v/>
      </c>
      <c r="I32" s="70" t="str">
        <f>IF(Výskyt[[#This Row],[ks]]&gt;0,Výskyt[[#This Row],[Kód]],"")</f>
        <v/>
      </c>
      <c r="J32" s="70">
        <f>_xlfn.IFNA(VLOOKUP(Výskyt[[#This Row],[Kód]],'Papierové výrobky'!$C$8:$F$161,4,0),0)+_xlfn.IFNA(VLOOKUP(Výskyt[[#This Row],[Kód]],'Papierové výrobky'!$I$8:$L$162,4,0),0)</f>
        <v>0</v>
      </c>
    </row>
    <row r="33" spans="1:10" x14ac:dyDescent="0.25">
      <c r="A33" s="61"/>
      <c r="B33" s="73">
        <v>3121</v>
      </c>
      <c r="C33" s="74" t="s">
        <v>18</v>
      </c>
      <c r="D33" s="75">
        <v>0.38</v>
      </c>
      <c r="E33" s="61"/>
      <c r="F33" s="69">
        <f>Cenník[[#This Row],[Kód]]</f>
        <v>3121</v>
      </c>
      <c r="G33" s="70">
        <f>SUM(Výskyt[[#This Row],[1]])</f>
        <v>0</v>
      </c>
      <c r="H33" s="70" t="str">
        <f>IFERROR(RANK(Výskyt[[#This Row],[kód-P]],Výskyt[kód-P],1),"")</f>
        <v/>
      </c>
      <c r="I33" s="70" t="str">
        <f>IF(Výskyt[[#This Row],[ks]]&gt;0,Výskyt[[#This Row],[Kód]],"")</f>
        <v/>
      </c>
      <c r="J33" s="70">
        <f>_xlfn.IFNA(VLOOKUP(Výskyt[[#This Row],[Kód]],'Papierové výrobky'!$C$8:$F$161,4,0),0)+_xlfn.IFNA(VLOOKUP(Výskyt[[#This Row],[Kód]],'Papierové výrobky'!$I$8:$L$162,4,0),0)</f>
        <v>0</v>
      </c>
    </row>
    <row r="34" spans="1:10" x14ac:dyDescent="0.25">
      <c r="A34" s="61"/>
      <c r="B34" s="73">
        <v>3122</v>
      </c>
      <c r="C34" s="74" t="s">
        <v>19</v>
      </c>
      <c r="D34" s="75">
        <v>0.61</v>
      </c>
      <c r="E34" s="61"/>
      <c r="F34" s="69">
        <f>Cenník[[#This Row],[Kód]]</f>
        <v>3122</v>
      </c>
      <c r="G34" s="70">
        <f>SUM(Výskyt[[#This Row],[1]])</f>
        <v>0</v>
      </c>
      <c r="H34" s="70" t="str">
        <f>IFERROR(RANK(Výskyt[[#This Row],[kód-P]],Výskyt[kód-P],1),"")</f>
        <v/>
      </c>
      <c r="I34" s="70" t="str">
        <f>IF(Výskyt[[#This Row],[ks]]&gt;0,Výskyt[[#This Row],[Kód]],"")</f>
        <v/>
      </c>
      <c r="J34" s="70">
        <f>_xlfn.IFNA(VLOOKUP(Výskyt[[#This Row],[Kód]],'Papierové výrobky'!$C$8:$F$161,4,0),0)+_xlfn.IFNA(VLOOKUP(Výskyt[[#This Row],[Kód]],'Papierové výrobky'!$I$8:$L$162,4,0),0)</f>
        <v>0</v>
      </c>
    </row>
    <row r="35" spans="1:10" x14ac:dyDescent="0.25">
      <c r="A35" s="61"/>
      <c r="B35" s="73">
        <v>3125</v>
      </c>
      <c r="C35" s="74" t="s">
        <v>20</v>
      </c>
      <c r="D35" s="75">
        <v>0.54</v>
      </c>
      <c r="E35" s="61"/>
      <c r="F35" s="69">
        <f>Cenník[[#This Row],[Kód]]</f>
        <v>3125</v>
      </c>
      <c r="G35" s="70">
        <f>SUM(Výskyt[[#This Row],[1]])</f>
        <v>0</v>
      </c>
      <c r="H35" s="70" t="str">
        <f>IFERROR(RANK(Výskyt[[#This Row],[kód-P]],Výskyt[kód-P],1),"")</f>
        <v/>
      </c>
      <c r="I35" s="70" t="str">
        <f>IF(Výskyt[[#This Row],[ks]]&gt;0,Výskyt[[#This Row],[Kód]],"")</f>
        <v/>
      </c>
      <c r="J35" s="70">
        <f>_xlfn.IFNA(VLOOKUP(Výskyt[[#This Row],[Kód]],'Papierové výrobky'!$C$8:$F$161,4,0),0)+_xlfn.IFNA(VLOOKUP(Výskyt[[#This Row],[Kód]],'Papierové výrobky'!$I$8:$L$162,4,0),0)</f>
        <v>0</v>
      </c>
    </row>
    <row r="36" spans="1:10" x14ac:dyDescent="0.25">
      <c r="A36" s="61"/>
      <c r="B36" s="73">
        <v>3130</v>
      </c>
      <c r="C36" s="74" t="s">
        <v>21</v>
      </c>
      <c r="D36" s="75">
        <v>0.54</v>
      </c>
      <c r="E36" s="61"/>
      <c r="F36" s="69">
        <f>Cenník[[#This Row],[Kód]]</f>
        <v>3130</v>
      </c>
      <c r="G36" s="70">
        <f>SUM(Výskyt[[#This Row],[1]])</f>
        <v>0</v>
      </c>
      <c r="H36" s="70" t="str">
        <f>IFERROR(RANK(Výskyt[[#This Row],[kód-P]],Výskyt[kód-P],1),"")</f>
        <v/>
      </c>
      <c r="I36" s="70" t="str">
        <f>IF(Výskyt[[#This Row],[ks]]&gt;0,Výskyt[[#This Row],[Kód]],"")</f>
        <v/>
      </c>
      <c r="J36" s="70">
        <f>_xlfn.IFNA(VLOOKUP(Výskyt[[#This Row],[Kód]],'Papierové výrobky'!$C$8:$F$161,4,0),0)+_xlfn.IFNA(VLOOKUP(Výskyt[[#This Row],[Kód]],'Papierové výrobky'!$I$8:$L$162,4,0),0)</f>
        <v>0</v>
      </c>
    </row>
    <row r="37" spans="1:10" x14ac:dyDescent="0.25">
      <c r="A37" s="61"/>
      <c r="B37" s="73">
        <v>3135</v>
      </c>
      <c r="C37" s="74" t="s">
        <v>22</v>
      </c>
      <c r="D37" s="75">
        <v>0.54</v>
      </c>
      <c r="E37" s="61"/>
      <c r="F37" s="69">
        <f>Cenník[[#This Row],[Kód]]</f>
        <v>3135</v>
      </c>
      <c r="G37" s="70">
        <f>SUM(Výskyt[[#This Row],[1]])</f>
        <v>0</v>
      </c>
      <c r="H37" s="70" t="str">
        <f>IFERROR(RANK(Výskyt[[#This Row],[kód-P]],Výskyt[kód-P],1),"")</f>
        <v/>
      </c>
      <c r="I37" s="70" t="str">
        <f>IF(Výskyt[[#This Row],[ks]]&gt;0,Výskyt[[#This Row],[Kód]],"")</f>
        <v/>
      </c>
      <c r="J37" s="70">
        <f>_xlfn.IFNA(VLOOKUP(Výskyt[[#This Row],[Kód]],'Papierové výrobky'!$C$8:$F$161,4,0),0)+_xlfn.IFNA(VLOOKUP(Výskyt[[#This Row],[Kód]],'Papierové výrobky'!$I$8:$L$162,4,0),0)</f>
        <v>0</v>
      </c>
    </row>
    <row r="38" spans="1:10" x14ac:dyDescent="0.25">
      <c r="A38" s="61"/>
      <c r="B38" s="73">
        <v>3145</v>
      </c>
      <c r="C38" s="74" t="s">
        <v>23</v>
      </c>
      <c r="D38" s="75">
        <v>0.77</v>
      </c>
      <c r="E38" s="61"/>
      <c r="F38" s="69">
        <f>Cenník[[#This Row],[Kód]]</f>
        <v>3145</v>
      </c>
      <c r="G38" s="70">
        <f>SUM(Výskyt[[#This Row],[1]])</f>
        <v>0</v>
      </c>
      <c r="H38" s="70" t="str">
        <f>IFERROR(RANK(Výskyt[[#This Row],[kód-P]],Výskyt[kód-P],1),"")</f>
        <v/>
      </c>
      <c r="I38" s="70" t="str">
        <f>IF(Výskyt[[#This Row],[ks]]&gt;0,Výskyt[[#This Row],[Kód]],"")</f>
        <v/>
      </c>
      <c r="J38" s="70">
        <f>_xlfn.IFNA(VLOOKUP(Výskyt[[#This Row],[Kód]],'Papierové výrobky'!$C$8:$F$161,4,0),0)+_xlfn.IFNA(VLOOKUP(Výskyt[[#This Row],[Kód]],'Papierové výrobky'!$I$8:$L$162,4,0),0)</f>
        <v>0</v>
      </c>
    </row>
    <row r="39" spans="1:10" x14ac:dyDescent="0.25">
      <c r="A39" s="61"/>
      <c r="B39" s="73">
        <v>3150</v>
      </c>
      <c r="C39" s="74" t="s">
        <v>24</v>
      </c>
      <c r="D39" s="75">
        <v>0.77</v>
      </c>
      <c r="E39" s="61"/>
      <c r="F39" s="69">
        <f>Cenník[[#This Row],[Kód]]</f>
        <v>3150</v>
      </c>
      <c r="G39" s="70">
        <f>SUM(Výskyt[[#This Row],[1]])</f>
        <v>0</v>
      </c>
      <c r="H39" s="70" t="str">
        <f>IFERROR(RANK(Výskyt[[#This Row],[kód-P]],Výskyt[kód-P],1),"")</f>
        <v/>
      </c>
      <c r="I39" s="70" t="str">
        <f>IF(Výskyt[[#This Row],[ks]]&gt;0,Výskyt[[#This Row],[Kód]],"")</f>
        <v/>
      </c>
      <c r="J39" s="70">
        <f>_xlfn.IFNA(VLOOKUP(Výskyt[[#This Row],[Kód]],'Papierové výrobky'!$C$8:$F$161,4,0),0)+_xlfn.IFNA(VLOOKUP(Výskyt[[#This Row],[Kód]],'Papierové výrobky'!$I$8:$L$162,4,0),0)</f>
        <v>0</v>
      </c>
    </row>
    <row r="40" spans="1:10" x14ac:dyDescent="0.25">
      <c r="A40" s="61"/>
      <c r="B40" s="73">
        <v>3155</v>
      </c>
      <c r="C40" s="74" t="s">
        <v>25</v>
      </c>
      <c r="D40" s="75">
        <v>0.77</v>
      </c>
      <c r="E40" s="61"/>
      <c r="F40" s="69">
        <f>Cenník[[#This Row],[Kód]]</f>
        <v>3155</v>
      </c>
      <c r="G40" s="70">
        <f>SUM(Výskyt[[#This Row],[1]])</f>
        <v>0</v>
      </c>
      <c r="H40" s="70" t="str">
        <f>IFERROR(RANK(Výskyt[[#This Row],[kód-P]],Výskyt[kód-P],1),"")</f>
        <v/>
      </c>
      <c r="I40" s="70" t="str">
        <f>IF(Výskyt[[#This Row],[ks]]&gt;0,Výskyt[[#This Row],[Kód]],"")</f>
        <v/>
      </c>
      <c r="J40" s="70">
        <f>_xlfn.IFNA(VLOOKUP(Výskyt[[#This Row],[Kód]],'Papierové výrobky'!$C$8:$F$161,4,0),0)+_xlfn.IFNA(VLOOKUP(Výskyt[[#This Row],[Kód]],'Papierové výrobky'!$I$8:$L$162,4,0),0)</f>
        <v>0</v>
      </c>
    </row>
    <row r="41" spans="1:10" x14ac:dyDescent="0.25">
      <c r="A41" s="61"/>
      <c r="B41" s="73">
        <v>3156</v>
      </c>
      <c r="C41" s="74" t="s">
        <v>26</v>
      </c>
      <c r="D41" s="75">
        <v>1.33</v>
      </c>
      <c r="E41" s="61"/>
      <c r="F41" s="69">
        <f>Cenník[[#This Row],[Kód]]</f>
        <v>3156</v>
      </c>
      <c r="G41" s="70">
        <f>SUM(Výskyt[[#This Row],[1]])</f>
        <v>0</v>
      </c>
      <c r="H41" s="70" t="str">
        <f>IFERROR(RANK(Výskyt[[#This Row],[kód-P]],Výskyt[kód-P],1),"")</f>
        <v/>
      </c>
      <c r="I41" s="70" t="str">
        <f>IF(Výskyt[[#This Row],[ks]]&gt;0,Výskyt[[#This Row],[Kód]],"")</f>
        <v/>
      </c>
      <c r="J41" s="70">
        <f>_xlfn.IFNA(VLOOKUP(Výskyt[[#This Row],[Kód]],'Papierové výrobky'!$C$8:$F$161,4,0),0)+_xlfn.IFNA(VLOOKUP(Výskyt[[#This Row],[Kód]],'Papierové výrobky'!$I$8:$L$162,4,0),0)</f>
        <v>0</v>
      </c>
    </row>
    <row r="42" spans="1:10" x14ac:dyDescent="0.25">
      <c r="A42" s="61"/>
      <c r="B42" s="73">
        <v>3157</v>
      </c>
      <c r="C42" s="74" t="s">
        <v>27</v>
      </c>
      <c r="D42" s="75">
        <v>1.33</v>
      </c>
      <c r="E42" s="61"/>
      <c r="F42" s="69">
        <f>Cenník[[#This Row],[Kód]]</f>
        <v>3157</v>
      </c>
      <c r="G42" s="70">
        <f>SUM(Výskyt[[#This Row],[1]])</f>
        <v>0</v>
      </c>
      <c r="H42" s="70" t="str">
        <f>IFERROR(RANK(Výskyt[[#This Row],[kód-P]],Výskyt[kód-P],1),"")</f>
        <v/>
      </c>
      <c r="I42" s="70" t="str">
        <f>IF(Výskyt[[#This Row],[ks]]&gt;0,Výskyt[[#This Row],[Kód]],"")</f>
        <v/>
      </c>
      <c r="J42" s="70">
        <f>_xlfn.IFNA(VLOOKUP(Výskyt[[#This Row],[Kód]],'Papierové výrobky'!$C$8:$F$161,4,0),0)+_xlfn.IFNA(VLOOKUP(Výskyt[[#This Row],[Kód]],'Papierové výrobky'!$I$8:$L$162,4,0),0)</f>
        <v>0</v>
      </c>
    </row>
    <row r="43" spans="1:10" x14ac:dyDescent="0.25">
      <c r="A43" s="61"/>
      <c r="B43" s="73">
        <v>3158</v>
      </c>
      <c r="C43" s="74" t="s">
        <v>28</v>
      </c>
      <c r="D43" s="75">
        <v>1.33</v>
      </c>
      <c r="E43" s="61"/>
      <c r="F43" s="69">
        <f>Cenník[[#This Row],[Kód]]</f>
        <v>3158</v>
      </c>
      <c r="G43" s="70">
        <f>SUM(Výskyt[[#This Row],[1]])</f>
        <v>0</v>
      </c>
      <c r="H43" s="70" t="str">
        <f>IFERROR(RANK(Výskyt[[#This Row],[kód-P]],Výskyt[kód-P],1),"")</f>
        <v/>
      </c>
      <c r="I43" s="70" t="str">
        <f>IF(Výskyt[[#This Row],[ks]]&gt;0,Výskyt[[#This Row],[Kód]],"")</f>
        <v/>
      </c>
      <c r="J43" s="70">
        <f>_xlfn.IFNA(VLOOKUP(Výskyt[[#This Row],[Kód]],'Papierové výrobky'!$C$8:$F$161,4,0),0)+_xlfn.IFNA(VLOOKUP(Výskyt[[#This Row],[Kód]],'Papierové výrobky'!$I$8:$L$162,4,0),0)</f>
        <v>0</v>
      </c>
    </row>
    <row r="44" spans="1:10" x14ac:dyDescent="0.25">
      <c r="A44" s="61"/>
      <c r="B44" s="73">
        <v>3160</v>
      </c>
      <c r="C44" s="74" t="s">
        <v>29</v>
      </c>
      <c r="D44" s="75">
        <v>0.25</v>
      </c>
      <c r="E44" s="61"/>
      <c r="F44" s="69">
        <f>Cenník[[#This Row],[Kód]]</f>
        <v>3160</v>
      </c>
      <c r="G44" s="70">
        <f>SUM(Výskyt[[#This Row],[1]])</f>
        <v>0</v>
      </c>
      <c r="H44" s="70" t="str">
        <f>IFERROR(RANK(Výskyt[[#This Row],[kód-P]],Výskyt[kód-P],1),"")</f>
        <v/>
      </c>
      <c r="I44" s="70" t="str">
        <f>IF(Výskyt[[#This Row],[ks]]&gt;0,Výskyt[[#This Row],[Kód]],"")</f>
        <v/>
      </c>
      <c r="J44" s="70">
        <f>_xlfn.IFNA(VLOOKUP(Výskyt[[#This Row],[Kód]],'Papierové výrobky'!$C$8:$F$161,4,0),0)+_xlfn.IFNA(VLOOKUP(Výskyt[[#This Row],[Kód]],'Papierové výrobky'!$I$8:$L$162,4,0),0)</f>
        <v>0</v>
      </c>
    </row>
    <row r="45" spans="1:10" x14ac:dyDescent="0.25">
      <c r="A45" s="61"/>
      <c r="B45" s="73">
        <v>3165</v>
      </c>
      <c r="C45" s="74" t="s">
        <v>30</v>
      </c>
      <c r="D45" s="75">
        <v>0.37</v>
      </c>
      <c r="E45" s="61"/>
      <c r="F45" s="69">
        <f>Cenník[[#This Row],[Kód]]</f>
        <v>3165</v>
      </c>
      <c r="G45" s="70">
        <f>SUM(Výskyt[[#This Row],[1]])</f>
        <v>0</v>
      </c>
      <c r="H45" s="70" t="str">
        <f>IFERROR(RANK(Výskyt[[#This Row],[kód-P]],Výskyt[kód-P],1),"")</f>
        <v/>
      </c>
      <c r="I45" s="70" t="str">
        <f>IF(Výskyt[[#This Row],[ks]]&gt;0,Výskyt[[#This Row],[Kód]],"")</f>
        <v/>
      </c>
      <c r="J45" s="70">
        <f>_xlfn.IFNA(VLOOKUP(Výskyt[[#This Row],[Kód]],'Papierové výrobky'!$C$8:$F$161,4,0),0)+_xlfn.IFNA(VLOOKUP(Výskyt[[#This Row],[Kód]],'Papierové výrobky'!$I$8:$L$162,4,0),0)</f>
        <v>0</v>
      </c>
    </row>
    <row r="46" spans="1:10" x14ac:dyDescent="0.25">
      <c r="A46" s="61"/>
      <c r="B46" s="73">
        <v>3170</v>
      </c>
      <c r="C46" s="74" t="s">
        <v>56</v>
      </c>
      <c r="D46" s="75">
        <v>0.5</v>
      </c>
      <c r="E46" s="61"/>
      <c r="F46" s="69">
        <f>Cenník[[#This Row],[Kód]]</f>
        <v>3170</v>
      </c>
      <c r="G46" s="70">
        <f>SUM(Výskyt[[#This Row],[1]])</f>
        <v>0</v>
      </c>
      <c r="H46" s="70" t="str">
        <f>IFERROR(RANK(Výskyt[[#This Row],[kód-P]],Výskyt[kód-P],1),"")</f>
        <v/>
      </c>
      <c r="I46" s="70" t="str">
        <f>IF(Výskyt[[#This Row],[ks]]&gt;0,Výskyt[[#This Row],[Kód]],"")</f>
        <v/>
      </c>
      <c r="J46" s="70">
        <f>_xlfn.IFNA(VLOOKUP(Výskyt[[#This Row],[Kód]],'Papierové výrobky'!$C$8:$F$161,4,0),0)+_xlfn.IFNA(VLOOKUP(Výskyt[[#This Row],[Kód]],'Papierové výrobky'!$I$8:$L$162,4,0),0)</f>
        <v>0</v>
      </c>
    </row>
    <row r="47" spans="1:10" x14ac:dyDescent="0.25">
      <c r="A47" s="61"/>
      <c r="B47" s="73">
        <v>3175</v>
      </c>
      <c r="C47" s="74" t="s">
        <v>57</v>
      </c>
      <c r="D47" s="75">
        <v>0.5</v>
      </c>
      <c r="E47" s="61"/>
      <c r="F47" s="69">
        <f>Cenník[[#This Row],[Kód]]</f>
        <v>3175</v>
      </c>
      <c r="G47" s="70">
        <f>SUM(Výskyt[[#This Row],[1]])</f>
        <v>0</v>
      </c>
      <c r="H47" s="70" t="str">
        <f>IFERROR(RANK(Výskyt[[#This Row],[kód-P]],Výskyt[kód-P],1),"")</f>
        <v/>
      </c>
      <c r="I47" s="70" t="str">
        <f>IF(Výskyt[[#This Row],[ks]]&gt;0,Výskyt[[#This Row],[Kód]],"")</f>
        <v/>
      </c>
      <c r="J47" s="70">
        <f>_xlfn.IFNA(VLOOKUP(Výskyt[[#This Row],[Kód]],'Papierové výrobky'!$C$8:$F$161,4,0),0)+_xlfn.IFNA(VLOOKUP(Výskyt[[#This Row],[Kód]],'Papierové výrobky'!$I$8:$L$162,4,0),0)</f>
        <v>0</v>
      </c>
    </row>
    <row r="48" spans="1:10" x14ac:dyDescent="0.25">
      <c r="A48" s="61"/>
      <c r="B48" s="73">
        <v>3180</v>
      </c>
      <c r="C48" s="74" t="s">
        <v>58</v>
      </c>
      <c r="D48" s="75">
        <v>0.5</v>
      </c>
      <c r="E48" s="61"/>
      <c r="F48" s="69">
        <f>Cenník[[#This Row],[Kód]]</f>
        <v>3180</v>
      </c>
      <c r="G48" s="70">
        <f>SUM(Výskyt[[#This Row],[1]])</f>
        <v>0</v>
      </c>
      <c r="H48" s="70" t="str">
        <f>IFERROR(RANK(Výskyt[[#This Row],[kód-P]],Výskyt[kód-P],1),"")</f>
        <v/>
      </c>
      <c r="I48" s="70" t="str">
        <f>IF(Výskyt[[#This Row],[ks]]&gt;0,Výskyt[[#This Row],[Kód]],"")</f>
        <v/>
      </c>
      <c r="J48" s="70">
        <f>_xlfn.IFNA(VLOOKUP(Výskyt[[#This Row],[Kód]],'Papierové výrobky'!$C$8:$F$161,4,0),0)+_xlfn.IFNA(VLOOKUP(Výskyt[[#This Row],[Kód]],'Papierové výrobky'!$I$8:$L$162,4,0),0)</f>
        <v>0</v>
      </c>
    </row>
    <row r="49" spans="1:10" x14ac:dyDescent="0.25">
      <c r="A49" s="61"/>
      <c r="B49" s="73">
        <v>3185</v>
      </c>
      <c r="C49" s="74" t="s">
        <v>59</v>
      </c>
      <c r="D49" s="75">
        <v>0.82000000000000006</v>
      </c>
      <c r="E49" s="61"/>
      <c r="F49" s="69">
        <f>Cenník[[#This Row],[Kód]]</f>
        <v>3185</v>
      </c>
      <c r="G49" s="70">
        <f>SUM(Výskyt[[#This Row],[1]])</f>
        <v>0</v>
      </c>
      <c r="H49" s="70" t="str">
        <f>IFERROR(RANK(Výskyt[[#This Row],[kód-P]],Výskyt[kód-P],1),"")</f>
        <v/>
      </c>
      <c r="I49" s="70" t="str">
        <f>IF(Výskyt[[#This Row],[ks]]&gt;0,Výskyt[[#This Row],[Kód]],"")</f>
        <v/>
      </c>
      <c r="J49" s="70">
        <f>_xlfn.IFNA(VLOOKUP(Výskyt[[#This Row],[Kód]],'Papierové výrobky'!$C$8:$F$161,4,0),0)+_xlfn.IFNA(VLOOKUP(Výskyt[[#This Row],[Kód]],'Papierové výrobky'!$I$8:$L$162,4,0),0)</f>
        <v>0</v>
      </c>
    </row>
    <row r="50" spans="1:10" x14ac:dyDescent="0.25">
      <c r="A50" s="61"/>
      <c r="B50" s="73">
        <v>3190</v>
      </c>
      <c r="C50" s="74" t="s">
        <v>60</v>
      </c>
      <c r="D50" s="75">
        <v>0.82000000000000006</v>
      </c>
      <c r="E50" s="61"/>
      <c r="F50" s="69">
        <f>Cenník[[#This Row],[Kód]]</f>
        <v>3190</v>
      </c>
      <c r="G50" s="70">
        <f>SUM(Výskyt[[#This Row],[1]])</f>
        <v>0</v>
      </c>
      <c r="H50" s="70" t="str">
        <f>IFERROR(RANK(Výskyt[[#This Row],[kód-P]],Výskyt[kód-P],1),"")</f>
        <v/>
      </c>
      <c r="I50" s="70" t="str">
        <f>IF(Výskyt[[#This Row],[ks]]&gt;0,Výskyt[[#This Row],[Kód]],"")</f>
        <v/>
      </c>
      <c r="J50" s="70">
        <f>_xlfn.IFNA(VLOOKUP(Výskyt[[#This Row],[Kód]],'Papierové výrobky'!$C$8:$F$161,4,0),0)+_xlfn.IFNA(VLOOKUP(Výskyt[[#This Row],[Kód]],'Papierové výrobky'!$I$8:$L$162,4,0),0)</f>
        <v>0</v>
      </c>
    </row>
    <row r="51" spans="1:10" x14ac:dyDescent="0.25">
      <c r="A51" s="61"/>
      <c r="B51" s="73">
        <v>3195</v>
      </c>
      <c r="C51" s="74" t="s">
        <v>61</v>
      </c>
      <c r="D51" s="75">
        <v>0.82000000000000006</v>
      </c>
      <c r="E51" s="61"/>
      <c r="F51" s="69">
        <f>Cenník[[#This Row],[Kód]]</f>
        <v>3195</v>
      </c>
      <c r="G51" s="70">
        <f>SUM(Výskyt[[#This Row],[1]])</f>
        <v>0</v>
      </c>
      <c r="H51" s="70" t="str">
        <f>IFERROR(RANK(Výskyt[[#This Row],[kód-P]],Výskyt[kód-P],1),"")</f>
        <v/>
      </c>
      <c r="I51" s="70" t="str">
        <f>IF(Výskyt[[#This Row],[ks]]&gt;0,Výskyt[[#This Row],[Kód]],"")</f>
        <v/>
      </c>
      <c r="J51" s="70">
        <f>_xlfn.IFNA(VLOOKUP(Výskyt[[#This Row],[Kód]],'Papierové výrobky'!$C$8:$F$161,4,0),0)+_xlfn.IFNA(VLOOKUP(Výskyt[[#This Row],[Kód]],'Papierové výrobky'!$I$8:$L$162,4,0),0)</f>
        <v>0</v>
      </c>
    </row>
    <row r="52" spans="1:10" x14ac:dyDescent="0.25">
      <c r="A52" s="61"/>
      <c r="B52" s="73">
        <v>3200</v>
      </c>
      <c r="C52" s="74" t="s">
        <v>62</v>
      </c>
      <c r="D52" s="75">
        <v>1.18</v>
      </c>
      <c r="E52" s="61"/>
      <c r="F52" s="69">
        <f>Cenník[[#This Row],[Kód]]</f>
        <v>3200</v>
      </c>
      <c r="G52" s="70">
        <f>SUM(Výskyt[[#This Row],[1]])</f>
        <v>0</v>
      </c>
      <c r="H52" s="70" t="str">
        <f>IFERROR(RANK(Výskyt[[#This Row],[kód-P]],Výskyt[kód-P],1),"")</f>
        <v/>
      </c>
      <c r="I52" s="70" t="str">
        <f>IF(Výskyt[[#This Row],[ks]]&gt;0,Výskyt[[#This Row],[Kód]],"")</f>
        <v/>
      </c>
      <c r="J52" s="70">
        <f>_xlfn.IFNA(VLOOKUP(Výskyt[[#This Row],[Kód]],'Papierové výrobky'!$C$8:$F$161,4,0),0)+_xlfn.IFNA(VLOOKUP(Výskyt[[#This Row],[Kód]],'Papierové výrobky'!$I$8:$L$162,4,0),0)</f>
        <v>0</v>
      </c>
    </row>
    <row r="53" spans="1:10" x14ac:dyDescent="0.25">
      <c r="A53" s="61"/>
      <c r="B53" s="73">
        <v>3205</v>
      </c>
      <c r="C53" s="74" t="s">
        <v>63</v>
      </c>
      <c r="D53" s="75">
        <v>1.18</v>
      </c>
      <c r="E53" s="61"/>
      <c r="F53" s="69">
        <f>Cenník[[#This Row],[Kód]]</f>
        <v>3205</v>
      </c>
      <c r="G53" s="70">
        <f>SUM(Výskyt[[#This Row],[1]])</f>
        <v>0</v>
      </c>
      <c r="H53" s="70" t="str">
        <f>IFERROR(RANK(Výskyt[[#This Row],[kód-P]],Výskyt[kód-P],1),"")</f>
        <v/>
      </c>
      <c r="I53" s="70" t="str">
        <f>IF(Výskyt[[#This Row],[ks]]&gt;0,Výskyt[[#This Row],[Kód]],"")</f>
        <v/>
      </c>
      <c r="J53" s="70">
        <f>_xlfn.IFNA(VLOOKUP(Výskyt[[#This Row],[Kód]],'Papierové výrobky'!$C$8:$F$161,4,0),0)+_xlfn.IFNA(VLOOKUP(Výskyt[[#This Row],[Kód]],'Papierové výrobky'!$I$8:$L$162,4,0),0)</f>
        <v>0</v>
      </c>
    </row>
    <row r="54" spans="1:10" x14ac:dyDescent="0.25">
      <c r="A54" s="61"/>
      <c r="B54" s="73">
        <v>3210</v>
      </c>
      <c r="C54" s="74" t="s">
        <v>64</v>
      </c>
      <c r="D54" s="75">
        <v>1.18</v>
      </c>
      <c r="E54" s="61"/>
      <c r="F54" s="69">
        <f>Cenník[[#This Row],[Kód]]</f>
        <v>3210</v>
      </c>
      <c r="G54" s="70">
        <f>SUM(Výskyt[[#This Row],[1]])</f>
        <v>0</v>
      </c>
      <c r="H54" s="70" t="str">
        <f>IFERROR(RANK(Výskyt[[#This Row],[kód-P]],Výskyt[kód-P],1),"")</f>
        <v/>
      </c>
      <c r="I54" s="70" t="str">
        <f>IF(Výskyt[[#This Row],[ks]]&gt;0,Výskyt[[#This Row],[Kód]],"")</f>
        <v/>
      </c>
      <c r="J54" s="70">
        <f>_xlfn.IFNA(VLOOKUP(Výskyt[[#This Row],[Kód]],'Papierové výrobky'!$C$8:$F$161,4,0),0)+_xlfn.IFNA(VLOOKUP(Výskyt[[#This Row],[Kód]],'Papierové výrobky'!$I$8:$L$162,4,0),0)</f>
        <v>0</v>
      </c>
    </row>
    <row r="55" spans="1:10" x14ac:dyDescent="0.25">
      <c r="A55" s="61"/>
      <c r="B55" s="73">
        <v>3215</v>
      </c>
      <c r="C55" s="74" t="s">
        <v>45</v>
      </c>
      <c r="D55" s="75">
        <v>0.26</v>
      </c>
      <c r="E55" s="61"/>
      <c r="F55" s="69">
        <f>Cenník[[#This Row],[Kód]]</f>
        <v>3215</v>
      </c>
      <c r="G55" s="70">
        <f>SUM(Výskyt[[#This Row],[1]])</f>
        <v>0</v>
      </c>
      <c r="H55" s="70" t="str">
        <f>IFERROR(RANK(Výskyt[[#This Row],[kód-P]],Výskyt[kód-P],1),"")</f>
        <v/>
      </c>
      <c r="I55" s="70" t="str">
        <f>IF(Výskyt[[#This Row],[ks]]&gt;0,Výskyt[[#This Row],[Kód]],"")</f>
        <v/>
      </c>
      <c r="J55" s="70">
        <f>_xlfn.IFNA(VLOOKUP(Výskyt[[#This Row],[Kód]],'Papierové výrobky'!$C$8:$F$161,4,0),0)+_xlfn.IFNA(VLOOKUP(Výskyt[[#This Row],[Kód]],'Papierové výrobky'!$I$8:$L$162,4,0),0)</f>
        <v>0</v>
      </c>
    </row>
    <row r="56" spans="1:10" x14ac:dyDescent="0.25">
      <c r="A56" s="61"/>
      <c r="B56" s="73">
        <v>3220</v>
      </c>
      <c r="C56" s="74" t="s">
        <v>46</v>
      </c>
      <c r="D56" s="75">
        <v>0.26</v>
      </c>
      <c r="E56" s="61"/>
      <c r="F56" s="69">
        <f>Cenník[[#This Row],[Kód]]</f>
        <v>3220</v>
      </c>
      <c r="G56" s="70">
        <f>SUM(Výskyt[[#This Row],[1]])</f>
        <v>0</v>
      </c>
      <c r="H56" s="70" t="str">
        <f>IFERROR(RANK(Výskyt[[#This Row],[kód-P]],Výskyt[kód-P],1),"")</f>
        <v/>
      </c>
      <c r="I56" s="70" t="str">
        <f>IF(Výskyt[[#This Row],[ks]]&gt;0,Výskyt[[#This Row],[Kód]],"")</f>
        <v/>
      </c>
      <c r="J56" s="70">
        <f>_xlfn.IFNA(VLOOKUP(Výskyt[[#This Row],[Kód]],'Papierové výrobky'!$C$8:$F$161,4,0),0)+_xlfn.IFNA(VLOOKUP(Výskyt[[#This Row],[Kód]],'Papierové výrobky'!$I$8:$L$162,4,0),0)</f>
        <v>0</v>
      </c>
    </row>
    <row r="57" spans="1:10" x14ac:dyDescent="0.25">
      <c r="A57" s="61"/>
      <c r="B57" s="73">
        <v>3225</v>
      </c>
      <c r="C57" s="74" t="s">
        <v>47</v>
      </c>
      <c r="D57" s="75">
        <v>0.26</v>
      </c>
      <c r="E57" s="61"/>
      <c r="F57" s="69">
        <f>Cenník[[#This Row],[Kód]]</f>
        <v>3225</v>
      </c>
      <c r="G57" s="70">
        <f>SUM(Výskyt[[#This Row],[1]])</f>
        <v>0</v>
      </c>
      <c r="H57" s="70" t="str">
        <f>IFERROR(RANK(Výskyt[[#This Row],[kód-P]],Výskyt[kód-P],1),"")</f>
        <v/>
      </c>
      <c r="I57" s="70" t="str">
        <f>IF(Výskyt[[#This Row],[ks]]&gt;0,Výskyt[[#This Row],[Kód]],"")</f>
        <v/>
      </c>
      <c r="J57" s="70">
        <f>_xlfn.IFNA(VLOOKUP(Výskyt[[#This Row],[Kód]],'Papierové výrobky'!$C$8:$F$161,4,0),0)+_xlfn.IFNA(VLOOKUP(Výskyt[[#This Row],[Kód]],'Papierové výrobky'!$I$8:$L$162,4,0),0)</f>
        <v>0</v>
      </c>
    </row>
    <row r="58" spans="1:10" x14ac:dyDescent="0.25">
      <c r="A58" s="61"/>
      <c r="B58" s="73">
        <v>3230</v>
      </c>
      <c r="C58" s="74" t="s">
        <v>48</v>
      </c>
      <c r="D58" s="75">
        <v>0.26</v>
      </c>
      <c r="E58" s="61"/>
      <c r="F58" s="69">
        <f>Cenník[[#This Row],[Kód]]</f>
        <v>3230</v>
      </c>
      <c r="G58" s="70">
        <f>SUM(Výskyt[[#This Row],[1]])</f>
        <v>0</v>
      </c>
      <c r="H58" s="70" t="str">
        <f>IFERROR(RANK(Výskyt[[#This Row],[kód-P]],Výskyt[kód-P],1),"")</f>
        <v/>
      </c>
      <c r="I58" s="70" t="str">
        <f>IF(Výskyt[[#This Row],[ks]]&gt;0,Výskyt[[#This Row],[Kód]],"")</f>
        <v/>
      </c>
      <c r="J58" s="70">
        <f>_xlfn.IFNA(VLOOKUP(Výskyt[[#This Row],[Kód]],'Papierové výrobky'!$C$8:$F$161,4,0),0)+_xlfn.IFNA(VLOOKUP(Výskyt[[#This Row],[Kód]],'Papierové výrobky'!$I$8:$L$162,4,0),0)</f>
        <v>0</v>
      </c>
    </row>
    <row r="59" spans="1:10" x14ac:dyDescent="0.25">
      <c r="A59" s="61"/>
      <c r="B59" s="73">
        <v>3235</v>
      </c>
      <c r="C59" s="74" t="s">
        <v>49</v>
      </c>
      <c r="D59" s="75">
        <v>0.44</v>
      </c>
      <c r="E59" s="61"/>
      <c r="F59" s="69">
        <f>Cenník[[#This Row],[Kód]]</f>
        <v>3235</v>
      </c>
      <c r="G59" s="70">
        <f>SUM(Výskyt[[#This Row],[1]])</f>
        <v>0</v>
      </c>
      <c r="H59" s="70" t="str">
        <f>IFERROR(RANK(Výskyt[[#This Row],[kód-P]],Výskyt[kód-P],1),"")</f>
        <v/>
      </c>
      <c r="I59" s="70" t="str">
        <f>IF(Výskyt[[#This Row],[ks]]&gt;0,Výskyt[[#This Row],[Kód]],"")</f>
        <v/>
      </c>
      <c r="J59" s="70">
        <f>_xlfn.IFNA(VLOOKUP(Výskyt[[#This Row],[Kód]],'Papierové výrobky'!$C$8:$F$161,4,0),0)+_xlfn.IFNA(VLOOKUP(Výskyt[[#This Row],[Kód]],'Papierové výrobky'!$I$8:$L$162,4,0),0)</f>
        <v>0</v>
      </c>
    </row>
    <row r="60" spans="1:10" x14ac:dyDescent="0.25">
      <c r="A60" s="61"/>
      <c r="B60" s="73">
        <v>3240</v>
      </c>
      <c r="C60" s="74" t="s">
        <v>50</v>
      </c>
      <c r="D60" s="75">
        <v>0.44</v>
      </c>
      <c r="E60" s="61"/>
      <c r="F60" s="69">
        <f>Cenník[[#This Row],[Kód]]</f>
        <v>3240</v>
      </c>
      <c r="G60" s="70">
        <f>SUM(Výskyt[[#This Row],[1]])</f>
        <v>0</v>
      </c>
      <c r="H60" s="70" t="str">
        <f>IFERROR(RANK(Výskyt[[#This Row],[kód-P]],Výskyt[kód-P],1),"")</f>
        <v/>
      </c>
      <c r="I60" s="70" t="str">
        <f>IF(Výskyt[[#This Row],[ks]]&gt;0,Výskyt[[#This Row],[Kód]],"")</f>
        <v/>
      </c>
      <c r="J60" s="70">
        <f>_xlfn.IFNA(VLOOKUP(Výskyt[[#This Row],[Kód]],'Papierové výrobky'!$C$8:$F$161,4,0),0)+_xlfn.IFNA(VLOOKUP(Výskyt[[#This Row],[Kód]],'Papierové výrobky'!$I$8:$L$162,4,0),0)</f>
        <v>0</v>
      </c>
    </row>
    <row r="61" spans="1:10" x14ac:dyDescent="0.25">
      <c r="A61" s="61"/>
      <c r="B61" s="73">
        <v>3245</v>
      </c>
      <c r="C61" s="74" t="s">
        <v>51</v>
      </c>
      <c r="D61" s="75">
        <v>0.44</v>
      </c>
      <c r="E61" s="61"/>
      <c r="F61" s="69">
        <f>Cenník[[#This Row],[Kód]]</f>
        <v>3245</v>
      </c>
      <c r="G61" s="70">
        <f>SUM(Výskyt[[#This Row],[1]])</f>
        <v>0</v>
      </c>
      <c r="H61" s="70" t="str">
        <f>IFERROR(RANK(Výskyt[[#This Row],[kód-P]],Výskyt[kód-P],1),"")</f>
        <v/>
      </c>
      <c r="I61" s="70" t="str">
        <f>IF(Výskyt[[#This Row],[ks]]&gt;0,Výskyt[[#This Row],[Kód]],"")</f>
        <v/>
      </c>
      <c r="J61" s="70">
        <f>_xlfn.IFNA(VLOOKUP(Výskyt[[#This Row],[Kód]],'Papierové výrobky'!$C$8:$F$161,4,0),0)+_xlfn.IFNA(VLOOKUP(Výskyt[[#This Row],[Kód]],'Papierové výrobky'!$I$8:$L$162,4,0),0)</f>
        <v>0</v>
      </c>
    </row>
    <row r="62" spans="1:10" x14ac:dyDescent="0.25">
      <c r="A62" s="61"/>
      <c r="B62" s="73">
        <v>3250</v>
      </c>
      <c r="C62" s="74" t="s">
        <v>52</v>
      </c>
      <c r="D62" s="75">
        <v>0.6</v>
      </c>
      <c r="E62" s="61"/>
      <c r="F62" s="69">
        <f>Cenník[[#This Row],[Kód]]</f>
        <v>3250</v>
      </c>
      <c r="G62" s="70">
        <f>SUM(Výskyt[[#This Row],[1]])</f>
        <v>0</v>
      </c>
      <c r="H62" s="70" t="str">
        <f>IFERROR(RANK(Výskyt[[#This Row],[kód-P]],Výskyt[kód-P],1),"")</f>
        <v/>
      </c>
      <c r="I62" s="70" t="str">
        <f>IF(Výskyt[[#This Row],[ks]]&gt;0,Výskyt[[#This Row],[Kód]],"")</f>
        <v/>
      </c>
      <c r="J62" s="70">
        <f>_xlfn.IFNA(VLOOKUP(Výskyt[[#This Row],[Kód]],'Papierové výrobky'!$C$8:$F$161,4,0),0)+_xlfn.IFNA(VLOOKUP(Výskyt[[#This Row],[Kód]],'Papierové výrobky'!$I$8:$L$162,4,0),0)</f>
        <v>0</v>
      </c>
    </row>
    <row r="63" spans="1:10" x14ac:dyDescent="0.25">
      <c r="A63" s="61"/>
      <c r="B63" s="73">
        <v>3255</v>
      </c>
      <c r="C63" s="74" t="s">
        <v>53</v>
      </c>
      <c r="D63" s="75">
        <v>0.6</v>
      </c>
      <c r="E63" s="61"/>
      <c r="F63" s="69">
        <f>Cenník[[#This Row],[Kód]]</f>
        <v>3255</v>
      </c>
      <c r="G63" s="70">
        <f>SUM(Výskyt[[#This Row],[1]])</f>
        <v>0</v>
      </c>
      <c r="H63" s="70" t="str">
        <f>IFERROR(RANK(Výskyt[[#This Row],[kód-P]],Výskyt[kód-P],1),"")</f>
        <v/>
      </c>
      <c r="I63" s="70" t="str">
        <f>IF(Výskyt[[#This Row],[ks]]&gt;0,Výskyt[[#This Row],[Kód]],"")</f>
        <v/>
      </c>
      <c r="J63" s="70">
        <f>_xlfn.IFNA(VLOOKUP(Výskyt[[#This Row],[Kód]],'Papierové výrobky'!$C$8:$F$161,4,0),0)+_xlfn.IFNA(VLOOKUP(Výskyt[[#This Row],[Kód]],'Papierové výrobky'!$I$8:$L$162,4,0),0)</f>
        <v>0</v>
      </c>
    </row>
    <row r="64" spans="1:10" x14ac:dyDescent="0.25">
      <c r="A64" s="61"/>
      <c r="B64" s="73">
        <v>3260</v>
      </c>
      <c r="C64" s="74" t="s">
        <v>54</v>
      </c>
      <c r="D64" s="75">
        <v>0.6</v>
      </c>
      <c r="E64" s="61"/>
      <c r="F64" s="69">
        <f>Cenník[[#This Row],[Kód]]</f>
        <v>3260</v>
      </c>
      <c r="G64" s="70">
        <f>SUM(Výskyt[[#This Row],[1]])</f>
        <v>0</v>
      </c>
      <c r="H64" s="70" t="str">
        <f>IFERROR(RANK(Výskyt[[#This Row],[kód-P]],Výskyt[kód-P],1),"")</f>
        <v/>
      </c>
      <c r="I64" s="70" t="str">
        <f>IF(Výskyt[[#This Row],[ks]]&gt;0,Výskyt[[#This Row],[Kód]],"")</f>
        <v/>
      </c>
      <c r="J64" s="70">
        <f>_xlfn.IFNA(VLOOKUP(Výskyt[[#This Row],[Kód]],'Papierové výrobky'!$C$8:$F$161,4,0),0)+_xlfn.IFNA(VLOOKUP(Výskyt[[#This Row],[Kód]],'Papierové výrobky'!$I$8:$L$162,4,0),0)</f>
        <v>0</v>
      </c>
    </row>
    <row r="65" spans="1:10" x14ac:dyDescent="0.25">
      <c r="A65" s="61"/>
      <c r="B65" s="73">
        <v>3270</v>
      </c>
      <c r="C65" s="74" t="s">
        <v>55</v>
      </c>
      <c r="D65" s="75">
        <v>0.24</v>
      </c>
      <c r="E65" s="61"/>
      <c r="F65" s="69">
        <f>Cenník[[#This Row],[Kód]]</f>
        <v>3270</v>
      </c>
      <c r="G65" s="70">
        <f>SUM(Výskyt[[#This Row],[1]])</f>
        <v>0</v>
      </c>
      <c r="H65" s="70" t="str">
        <f>IFERROR(RANK(Výskyt[[#This Row],[kód-P]],Výskyt[kód-P],1),"")</f>
        <v/>
      </c>
      <c r="I65" s="70" t="str">
        <f>IF(Výskyt[[#This Row],[ks]]&gt;0,Výskyt[[#This Row],[Kód]],"")</f>
        <v/>
      </c>
      <c r="J65" s="70">
        <f>_xlfn.IFNA(VLOOKUP(Výskyt[[#This Row],[Kód]],'Papierové výrobky'!$C$8:$F$161,4,0),0)+_xlfn.IFNA(VLOOKUP(Výskyt[[#This Row],[Kód]],'Papierové výrobky'!$I$8:$L$162,4,0),0)</f>
        <v>0</v>
      </c>
    </row>
    <row r="66" spans="1:10" x14ac:dyDescent="0.25">
      <c r="A66" s="61"/>
      <c r="B66" s="73">
        <v>3275</v>
      </c>
      <c r="C66" s="74" t="s">
        <v>81</v>
      </c>
      <c r="D66" s="75">
        <v>2.17</v>
      </c>
      <c r="E66" s="61"/>
      <c r="F66" s="69">
        <f>Cenník[[#This Row],[Kód]]</f>
        <v>3275</v>
      </c>
      <c r="G66" s="70">
        <f>SUM(Výskyt[[#This Row],[1]])</f>
        <v>0</v>
      </c>
      <c r="H66" s="70" t="str">
        <f>IFERROR(RANK(Výskyt[[#This Row],[kód-P]],Výskyt[kód-P],1),"")</f>
        <v/>
      </c>
      <c r="I66" s="70" t="str">
        <f>IF(Výskyt[[#This Row],[ks]]&gt;0,Výskyt[[#This Row],[Kód]],"")</f>
        <v/>
      </c>
      <c r="J66" s="70">
        <f>_xlfn.IFNA(VLOOKUP(Výskyt[[#This Row],[Kód]],'Papierové výrobky'!$C$8:$F$161,4,0),0)+_xlfn.IFNA(VLOOKUP(Výskyt[[#This Row],[Kód]],'Papierové výrobky'!$I$8:$L$162,4,0),0)</f>
        <v>0</v>
      </c>
    </row>
    <row r="67" spans="1:10" x14ac:dyDescent="0.25">
      <c r="A67" s="61"/>
      <c r="B67" s="73">
        <v>3280</v>
      </c>
      <c r="C67" s="74" t="s">
        <v>82</v>
      </c>
      <c r="D67" s="75">
        <v>1.1200000000000001</v>
      </c>
      <c r="E67" s="61"/>
      <c r="F67" s="69">
        <f>Cenník[[#This Row],[Kód]]</f>
        <v>3280</v>
      </c>
      <c r="G67" s="70">
        <f>SUM(Výskyt[[#This Row],[1]])</f>
        <v>0</v>
      </c>
      <c r="H67" s="70" t="str">
        <f>IFERROR(RANK(Výskyt[[#This Row],[kód-P]],Výskyt[kód-P],1),"")</f>
        <v/>
      </c>
      <c r="I67" s="70" t="str">
        <f>IF(Výskyt[[#This Row],[ks]]&gt;0,Výskyt[[#This Row],[Kód]],"")</f>
        <v/>
      </c>
      <c r="J67" s="70">
        <f>_xlfn.IFNA(VLOOKUP(Výskyt[[#This Row],[Kód]],'Papierové výrobky'!$C$8:$F$161,4,0),0)+_xlfn.IFNA(VLOOKUP(Výskyt[[#This Row],[Kód]],'Papierové výrobky'!$I$8:$L$162,4,0),0)</f>
        <v>0</v>
      </c>
    </row>
    <row r="68" spans="1:10" x14ac:dyDescent="0.25">
      <c r="A68" s="61"/>
      <c r="B68" s="73">
        <v>3285</v>
      </c>
      <c r="C68" s="74" t="s">
        <v>83</v>
      </c>
      <c r="D68" s="75">
        <v>1.84</v>
      </c>
      <c r="E68" s="61"/>
      <c r="F68" s="69">
        <f>Cenník[[#This Row],[Kód]]</f>
        <v>3285</v>
      </c>
      <c r="G68" s="70">
        <f>SUM(Výskyt[[#This Row],[1]])</f>
        <v>0</v>
      </c>
      <c r="H68" s="70" t="str">
        <f>IFERROR(RANK(Výskyt[[#This Row],[kód-P]],Výskyt[kód-P],1),"")</f>
        <v/>
      </c>
      <c r="I68" s="70" t="str">
        <f>IF(Výskyt[[#This Row],[ks]]&gt;0,Výskyt[[#This Row],[Kód]],"")</f>
        <v/>
      </c>
      <c r="J68" s="70">
        <f>_xlfn.IFNA(VLOOKUP(Výskyt[[#This Row],[Kód]],'Papierové výrobky'!$C$8:$F$161,4,0),0)+_xlfn.IFNA(VLOOKUP(Výskyt[[#This Row],[Kód]],'Papierové výrobky'!$I$8:$L$162,4,0),0)</f>
        <v>0</v>
      </c>
    </row>
    <row r="69" spans="1:10" x14ac:dyDescent="0.25">
      <c r="A69" s="61"/>
      <c r="B69" s="73">
        <v>3290</v>
      </c>
      <c r="C69" s="74" t="s">
        <v>84</v>
      </c>
      <c r="D69" s="75">
        <v>0.94000000000000006</v>
      </c>
      <c r="E69" s="61"/>
      <c r="F69" s="69">
        <f>Cenník[[#This Row],[Kód]]</f>
        <v>3290</v>
      </c>
      <c r="G69" s="70">
        <f>SUM(Výskyt[[#This Row],[1]])</f>
        <v>0</v>
      </c>
      <c r="H69" s="70" t="str">
        <f>IFERROR(RANK(Výskyt[[#This Row],[kód-P]],Výskyt[kód-P],1),"")</f>
        <v/>
      </c>
      <c r="I69" s="70" t="str">
        <f>IF(Výskyt[[#This Row],[ks]]&gt;0,Výskyt[[#This Row],[Kód]],"")</f>
        <v/>
      </c>
      <c r="J69" s="70">
        <f>_xlfn.IFNA(VLOOKUP(Výskyt[[#This Row],[Kód]],'Papierové výrobky'!$C$8:$F$161,4,0),0)+_xlfn.IFNA(VLOOKUP(Výskyt[[#This Row],[Kód]],'Papierové výrobky'!$I$8:$L$162,4,0),0)</f>
        <v>0</v>
      </c>
    </row>
    <row r="70" spans="1:10" x14ac:dyDescent="0.25">
      <c r="A70" s="61"/>
      <c r="B70" s="73">
        <v>3291</v>
      </c>
      <c r="C70" s="74" t="s">
        <v>266</v>
      </c>
      <c r="D70" s="75">
        <v>4.09</v>
      </c>
      <c r="E70" s="61"/>
      <c r="F70" s="69">
        <f>Cenník[[#This Row],[Kód]]</f>
        <v>3291</v>
      </c>
      <c r="G70" s="70">
        <f>SUM(Výskyt[[#This Row],[1]])</f>
        <v>0</v>
      </c>
      <c r="H70" s="70" t="str">
        <f>IFERROR(RANK(Výskyt[[#This Row],[kód-P]],Výskyt[kód-P],1),"")</f>
        <v/>
      </c>
      <c r="I70" s="70" t="str">
        <f>IF(Výskyt[[#This Row],[ks]]&gt;0,Výskyt[[#This Row],[Kód]],"")</f>
        <v/>
      </c>
      <c r="J70" s="70">
        <f>_xlfn.IFNA(VLOOKUP(Výskyt[[#This Row],[Kód]],'Papierové výrobky'!$C$8:$F$161,4,0),0)+_xlfn.IFNA(VLOOKUP(Výskyt[[#This Row],[Kód]],'Papierové výrobky'!$I$8:$L$162,4,0),0)</f>
        <v>0</v>
      </c>
    </row>
    <row r="71" spans="1:10" x14ac:dyDescent="0.25">
      <c r="A71" s="61"/>
      <c r="B71" s="73">
        <v>3292</v>
      </c>
      <c r="C71" s="74" t="s">
        <v>267</v>
      </c>
      <c r="D71" s="75">
        <v>2.1</v>
      </c>
      <c r="E71" s="61"/>
      <c r="F71" s="69">
        <f>Cenník[[#This Row],[Kód]]</f>
        <v>3292</v>
      </c>
      <c r="G71" s="70">
        <f>SUM(Výskyt[[#This Row],[1]])</f>
        <v>0</v>
      </c>
      <c r="H71" s="70" t="str">
        <f>IFERROR(RANK(Výskyt[[#This Row],[kód-P]],Výskyt[kód-P],1),"")</f>
        <v/>
      </c>
      <c r="I71" s="70" t="str">
        <f>IF(Výskyt[[#This Row],[ks]]&gt;0,Výskyt[[#This Row],[Kód]],"")</f>
        <v/>
      </c>
      <c r="J71" s="70">
        <f>_xlfn.IFNA(VLOOKUP(Výskyt[[#This Row],[Kód]],'Papierové výrobky'!$C$8:$F$161,4,0),0)+_xlfn.IFNA(VLOOKUP(Výskyt[[#This Row],[Kód]],'Papierové výrobky'!$I$8:$L$162,4,0),0)</f>
        <v>0</v>
      </c>
    </row>
    <row r="72" spans="1:10" x14ac:dyDescent="0.25">
      <c r="A72" s="61"/>
      <c r="B72" s="73">
        <v>3293</v>
      </c>
      <c r="C72" s="74" t="s">
        <v>85</v>
      </c>
      <c r="D72" s="75">
        <v>2.44</v>
      </c>
      <c r="E72" s="61"/>
      <c r="F72" s="69">
        <f>Cenník[[#This Row],[Kód]]</f>
        <v>3293</v>
      </c>
      <c r="G72" s="70">
        <f>SUM(Výskyt[[#This Row],[1]])</f>
        <v>0</v>
      </c>
      <c r="H72" s="70" t="str">
        <f>IFERROR(RANK(Výskyt[[#This Row],[kód-P]],Výskyt[kód-P],1),"")</f>
        <v/>
      </c>
      <c r="I72" s="70" t="str">
        <f>IF(Výskyt[[#This Row],[ks]]&gt;0,Výskyt[[#This Row],[Kód]],"")</f>
        <v/>
      </c>
      <c r="J72" s="70">
        <f>_xlfn.IFNA(VLOOKUP(Výskyt[[#This Row],[Kód]],'Papierové výrobky'!$C$8:$F$161,4,0),0)+_xlfn.IFNA(VLOOKUP(Výskyt[[#This Row],[Kód]],'Papierové výrobky'!$I$8:$L$162,4,0),0)</f>
        <v>0</v>
      </c>
    </row>
    <row r="73" spans="1:10" x14ac:dyDescent="0.25">
      <c r="A73" s="61"/>
      <c r="B73" s="73">
        <v>3294</v>
      </c>
      <c r="C73" s="74" t="s">
        <v>86</v>
      </c>
      <c r="D73" s="75">
        <v>4.16</v>
      </c>
      <c r="E73" s="61"/>
      <c r="F73" s="69">
        <f>Cenník[[#This Row],[Kód]]</f>
        <v>3294</v>
      </c>
      <c r="G73" s="70">
        <f>SUM(Výskyt[[#This Row],[1]])</f>
        <v>0</v>
      </c>
      <c r="H73" s="70" t="str">
        <f>IFERROR(RANK(Výskyt[[#This Row],[kód-P]],Výskyt[kód-P],1),"")</f>
        <v/>
      </c>
      <c r="I73" s="70" t="str">
        <f>IF(Výskyt[[#This Row],[ks]]&gt;0,Výskyt[[#This Row],[Kód]],"")</f>
        <v/>
      </c>
      <c r="J73" s="70">
        <f>_xlfn.IFNA(VLOOKUP(Výskyt[[#This Row],[Kód]],'Papierové výrobky'!$C$8:$F$161,4,0),0)+_xlfn.IFNA(VLOOKUP(Výskyt[[#This Row],[Kód]],'Papierové výrobky'!$I$8:$L$162,4,0),0)</f>
        <v>0</v>
      </c>
    </row>
    <row r="74" spans="1:10" x14ac:dyDescent="0.25">
      <c r="A74" s="61"/>
      <c r="B74" s="73">
        <v>3295</v>
      </c>
      <c r="C74" s="74" t="s">
        <v>87</v>
      </c>
      <c r="D74" s="75">
        <v>1.25</v>
      </c>
      <c r="E74" s="61"/>
      <c r="F74" s="69">
        <f>Cenník[[#This Row],[Kód]]</f>
        <v>3295</v>
      </c>
      <c r="G74" s="70">
        <f>SUM(Výskyt[[#This Row],[1]])</f>
        <v>0</v>
      </c>
      <c r="H74" s="70" t="str">
        <f>IFERROR(RANK(Výskyt[[#This Row],[kód-P]],Výskyt[kód-P],1),"")</f>
        <v/>
      </c>
      <c r="I74" s="70" t="str">
        <f>IF(Výskyt[[#This Row],[ks]]&gt;0,Výskyt[[#This Row],[Kód]],"")</f>
        <v/>
      </c>
      <c r="J74" s="70">
        <f>_xlfn.IFNA(VLOOKUP(Výskyt[[#This Row],[Kód]],'Papierové výrobky'!$C$8:$F$161,4,0),0)+_xlfn.IFNA(VLOOKUP(Výskyt[[#This Row],[Kód]],'Papierové výrobky'!$I$8:$L$162,4,0),0)</f>
        <v>0</v>
      </c>
    </row>
    <row r="75" spans="1:10" x14ac:dyDescent="0.25">
      <c r="A75" s="61"/>
      <c r="B75" s="73">
        <v>3296</v>
      </c>
      <c r="C75" s="74" t="s">
        <v>88</v>
      </c>
      <c r="D75" s="75">
        <v>2.0299999999999998</v>
      </c>
      <c r="E75" s="61"/>
      <c r="F75" s="69">
        <f>Cenník[[#This Row],[Kód]]</f>
        <v>3296</v>
      </c>
      <c r="G75" s="70">
        <f>SUM(Výskyt[[#This Row],[1]])</f>
        <v>0</v>
      </c>
      <c r="H75" s="70" t="str">
        <f>IFERROR(RANK(Výskyt[[#This Row],[kód-P]],Výskyt[kód-P],1),"")</f>
        <v/>
      </c>
      <c r="I75" s="70" t="str">
        <f>IF(Výskyt[[#This Row],[ks]]&gt;0,Výskyt[[#This Row],[Kód]],"")</f>
        <v/>
      </c>
      <c r="J75" s="70">
        <f>_xlfn.IFNA(VLOOKUP(Výskyt[[#This Row],[Kód]],'Papierové výrobky'!$C$8:$F$161,4,0),0)+_xlfn.IFNA(VLOOKUP(Výskyt[[#This Row],[Kód]],'Papierové výrobky'!$I$8:$L$162,4,0),0)</f>
        <v>0</v>
      </c>
    </row>
    <row r="76" spans="1:10" x14ac:dyDescent="0.25">
      <c r="A76" s="61"/>
      <c r="B76" s="73">
        <v>3297</v>
      </c>
      <c r="C76" s="74" t="s">
        <v>268</v>
      </c>
      <c r="D76" s="75">
        <v>2.54</v>
      </c>
      <c r="E76" s="61"/>
      <c r="F76" s="69">
        <f>Cenník[[#This Row],[Kód]]</f>
        <v>3297</v>
      </c>
      <c r="G76" s="70">
        <f>SUM(Výskyt[[#This Row],[1]])</f>
        <v>0</v>
      </c>
      <c r="H76" s="70" t="str">
        <f>IFERROR(RANK(Výskyt[[#This Row],[kód-P]],Výskyt[kód-P],1),"")</f>
        <v/>
      </c>
      <c r="I76" s="70" t="str">
        <f>IF(Výskyt[[#This Row],[ks]]&gt;0,Výskyt[[#This Row],[Kód]],"")</f>
        <v/>
      </c>
      <c r="J76" s="70">
        <f>_xlfn.IFNA(VLOOKUP(Výskyt[[#This Row],[Kód]],'Papierové výrobky'!$C$8:$F$161,4,0),0)+_xlfn.IFNA(VLOOKUP(Výskyt[[#This Row],[Kód]],'Papierové výrobky'!$I$8:$L$162,4,0),0)</f>
        <v>0</v>
      </c>
    </row>
    <row r="77" spans="1:10" x14ac:dyDescent="0.25">
      <c r="A77" s="61"/>
      <c r="B77" s="73">
        <v>3298</v>
      </c>
      <c r="C77" s="74" t="s">
        <v>269</v>
      </c>
      <c r="D77" s="75">
        <v>11.96</v>
      </c>
      <c r="E77" s="61"/>
      <c r="F77" s="69">
        <f>Cenník[[#This Row],[Kód]]</f>
        <v>3298</v>
      </c>
      <c r="G77" s="70">
        <f>SUM(Výskyt[[#This Row],[1]])</f>
        <v>0</v>
      </c>
      <c r="H77" s="70" t="str">
        <f>IFERROR(RANK(Výskyt[[#This Row],[kód-P]],Výskyt[kód-P],1),"")</f>
        <v/>
      </c>
      <c r="I77" s="70" t="str">
        <f>IF(Výskyt[[#This Row],[ks]]&gt;0,Výskyt[[#This Row],[Kód]],"")</f>
        <v/>
      </c>
      <c r="J77" s="70">
        <f>_xlfn.IFNA(VLOOKUP(Výskyt[[#This Row],[Kód]],'Papierové výrobky'!$C$8:$F$161,4,0),0)+_xlfn.IFNA(VLOOKUP(Výskyt[[#This Row],[Kód]],'Papierové výrobky'!$I$8:$L$162,4,0),0)</f>
        <v>0</v>
      </c>
    </row>
    <row r="78" spans="1:10" x14ac:dyDescent="0.25">
      <c r="A78" s="61"/>
      <c r="B78" s="73">
        <v>3299</v>
      </c>
      <c r="C78" s="74" t="s">
        <v>270</v>
      </c>
      <c r="D78" s="75">
        <v>7.04</v>
      </c>
      <c r="E78" s="61"/>
      <c r="F78" s="69">
        <f>Cenník[[#This Row],[Kód]]</f>
        <v>3299</v>
      </c>
      <c r="G78" s="70">
        <f>SUM(Výskyt[[#This Row],[1]])</f>
        <v>0</v>
      </c>
      <c r="H78" s="70" t="str">
        <f>IFERROR(RANK(Výskyt[[#This Row],[kód-P]],Výskyt[kód-P],1),"")</f>
        <v/>
      </c>
      <c r="I78" s="70" t="str">
        <f>IF(Výskyt[[#This Row],[ks]]&gt;0,Výskyt[[#This Row],[Kód]],"")</f>
        <v/>
      </c>
      <c r="J78" s="70">
        <f>_xlfn.IFNA(VLOOKUP(Výskyt[[#This Row],[Kód]],'Papierové výrobky'!$C$8:$F$161,4,0),0)+_xlfn.IFNA(VLOOKUP(Výskyt[[#This Row],[Kód]],'Papierové výrobky'!$I$8:$L$162,4,0),0)</f>
        <v>0</v>
      </c>
    </row>
    <row r="79" spans="1:10" x14ac:dyDescent="0.25">
      <c r="A79" s="61"/>
      <c r="B79" s="73">
        <v>3300</v>
      </c>
      <c r="C79" s="74" t="s">
        <v>271</v>
      </c>
      <c r="D79" s="75">
        <v>1.8</v>
      </c>
      <c r="E79" s="61"/>
      <c r="F79" s="69">
        <f>Cenník[[#This Row],[Kód]]</f>
        <v>3300</v>
      </c>
      <c r="G79" s="70">
        <f>SUM(Výskyt[[#This Row],[1]])</f>
        <v>0</v>
      </c>
      <c r="H79" s="70" t="str">
        <f>IFERROR(RANK(Výskyt[[#This Row],[kód-P]],Výskyt[kód-P],1),"")</f>
        <v/>
      </c>
      <c r="I79" s="70" t="str">
        <f>IF(Výskyt[[#This Row],[ks]]&gt;0,Výskyt[[#This Row],[Kód]],"")</f>
        <v/>
      </c>
      <c r="J79" s="70">
        <f>_xlfn.IFNA(VLOOKUP(Výskyt[[#This Row],[Kód]],'Papierové výrobky'!$C$8:$F$161,4,0),0)+_xlfn.IFNA(VLOOKUP(Výskyt[[#This Row],[Kód]],'Papierové výrobky'!$I$8:$L$162,4,0),0)</f>
        <v>0</v>
      </c>
    </row>
    <row r="80" spans="1:10" x14ac:dyDescent="0.25">
      <c r="A80" s="61"/>
      <c r="B80" s="73">
        <v>3305</v>
      </c>
      <c r="C80" s="74" t="s">
        <v>104</v>
      </c>
      <c r="D80" s="75">
        <v>0.72</v>
      </c>
      <c r="E80" s="61"/>
      <c r="F80" s="69">
        <f>Cenník[[#This Row],[Kód]]</f>
        <v>3305</v>
      </c>
      <c r="G80" s="70">
        <f>SUM(Výskyt[[#This Row],[1]])</f>
        <v>0</v>
      </c>
      <c r="H80" s="70" t="str">
        <f>IFERROR(RANK(Výskyt[[#This Row],[kód-P]],Výskyt[kód-P],1),"")</f>
        <v/>
      </c>
      <c r="I80" s="70" t="str">
        <f>IF(Výskyt[[#This Row],[ks]]&gt;0,Výskyt[[#This Row],[Kód]],"")</f>
        <v/>
      </c>
      <c r="J80" s="70">
        <f>_xlfn.IFNA(VLOOKUP(Výskyt[[#This Row],[Kód]],'Papierové výrobky'!$C$8:$F$161,4,0),0)+_xlfn.IFNA(VLOOKUP(Výskyt[[#This Row],[Kód]],'Papierové výrobky'!$I$8:$L$162,4,0),0)</f>
        <v>0</v>
      </c>
    </row>
    <row r="81" spans="1:10" x14ac:dyDescent="0.25">
      <c r="A81" s="61"/>
      <c r="B81" s="73">
        <v>3306</v>
      </c>
      <c r="C81" s="74" t="s">
        <v>105</v>
      </c>
      <c r="D81" s="75">
        <v>1.26</v>
      </c>
      <c r="E81" s="61"/>
      <c r="F81" s="69">
        <f>Cenník[[#This Row],[Kód]]</f>
        <v>3306</v>
      </c>
      <c r="G81" s="70">
        <f>SUM(Výskyt[[#This Row],[1]])</f>
        <v>0</v>
      </c>
      <c r="H81" s="70" t="str">
        <f>IFERROR(RANK(Výskyt[[#This Row],[kód-P]],Výskyt[kód-P],1),"")</f>
        <v/>
      </c>
      <c r="I81" s="70" t="str">
        <f>IF(Výskyt[[#This Row],[ks]]&gt;0,Výskyt[[#This Row],[Kód]],"")</f>
        <v/>
      </c>
      <c r="J81" s="70">
        <f>_xlfn.IFNA(VLOOKUP(Výskyt[[#This Row],[Kód]],'Papierové výrobky'!$C$8:$F$161,4,0),0)+_xlfn.IFNA(VLOOKUP(Výskyt[[#This Row],[Kód]],'Papierové výrobky'!$I$8:$L$162,4,0),0)</f>
        <v>0</v>
      </c>
    </row>
    <row r="82" spans="1:10" x14ac:dyDescent="0.25">
      <c r="A82" s="61"/>
      <c r="B82" s="73">
        <v>3307</v>
      </c>
      <c r="C82" s="74" t="s">
        <v>108</v>
      </c>
      <c r="D82" s="75">
        <v>1.26</v>
      </c>
      <c r="E82" s="61"/>
      <c r="F82" s="69">
        <f>Cenník[[#This Row],[Kód]]</f>
        <v>3307</v>
      </c>
      <c r="G82" s="70">
        <f>SUM(Výskyt[[#This Row],[1]])</f>
        <v>0</v>
      </c>
      <c r="H82" s="70" t="str">
        <f>IFERROR(RANK(Výskyt[[#This Row],[kód-P]],Výskyt[kód-P],1),"")</f>
        <v/>
      </c>
      <c r="I82" s="70" t="str">
        <f>IF(Výskyt[[#This Row],[ks]]&gt;0,Výskyt[[#This Row],[Kód]],"")</f>
        <v/>
      </c>
      <c r="J82" s="70">
        <f>_xlfn.IFNA(VLOOKUP(Výskyt[[#This Row],[Kód]],'Papierové výrobky'!$C$8:$F$161,4,0),0)+_xlfn.IFNA(VLOOKUP(Výskyt[[#This Row],[Kód]],'Papierové výrobky'!$I$8:$L$162,4,0),0)</f>
        <v>0</v>
      </c>
    </row>
    <row r="83" spans="1:10" x14ac:dyDescent="0.25">
      <c r="A83" s="61"/>
      <c r="B83" s="73">
        <v>3308</v>
      </c>
      <c r="C83" s="74" t="s">
        <v>110</v>
      </c>
      <c r="D83" s="75">
        <v>7.94</v>
      </c>
      <c r="E83" s="61"/>
      <c r="F83" s="69">
        <f>Cenník[[#This Row],[Kód]]</f>
        <v>3308</v>
      </c>
      <c r="G83" s="70">
        <f>SUM(Výskyt[[#This Row],[1]])</f>
        <v>0</v>
      </c>
      <c r="H83" s="70" t="str">
        <f>IFERROR(RANK(Výskyt[[#This Row],[kód-P]],Výskyt[kód-P],1),"")</f>
        <v/>
      </c>
      <c r="I83" s="70" t="str">
        <f>IF(Výskyt[[#This Row],[ks]]&gt;0,Výskyt[[#This Row],[Kód]],"")</f>
        <v/>
      </c>
      <c r="J83" s="70">
        <f>_xlfn.IFNA(VLOOKUP(Výskyt[[#This Row],[Kód]],'Papierové výrobky'!$C$8:$F$161,4,0),0)+_xlfn.IFNA(VLOOKUP(Výskyt[[#This Row],[Kód]],'Papierové výrobky'!$I$8:$L$162,4,0),0)</f>
        <v>0</v>
      </c>
    </row>
    <row r="84" spans="1:10" x14ac:dyDescent="0.25">
      <c r="A84" s="61"/>
      <c r="B84" s="73">
        <v>3309</v>
      </c>
      <c r="C84" s="74" t="s">
        <v>109</v>
      </c>
      <c r="D84" s="75">
        <v>3.98</v>
      </c>
      <c r="E84" s="61"/>
      <c r="F84" s="69">
        <f>Cenník[[#This Row],[Kód]]</f>
        <v>3309</v>
      </c>
      <c r="G84" s="70">
        <f>SUM(Výskyt[[#This Row],[1]])</f>
        <v>0</v>
      </c>
      <c r="H84" s="70" t="str">
        <f>IFERROR(RANK(Výskyt[[#This Row],[kód-P]],Výskyt[kód-P],1),"")</f>
        <v/>
      </c>
      <c r="I84" s="70" t="str">
        <f>IF(Výskyt[[#This Row],[ks]]&gt;0,Výskyt[[#This Row],[Kód]],"")</f>
        <v/>
      </c>
      <c r="J84" s="70">
        <f>_xlfn.IFNA(VLOOKUP(Výskyt[[#This Row],[Kód]],'Papierové výrobky'!$C$8:$F$161,4,0),0)+_xlfn.IFNA(VLOOKUP(Výskyt[[#This Row],[Kód]],'Papierové výrobky'!$I$8:$L$162,4,0),0)</f>
        <v>0</v>
      </c>
    </row>
    <row r="85" spans="1:10" x14ac:dyDescent="0.25">
      <c r="A85" s="61"/>
      <c r="B85" s="73">
        <v>3310</v>
      </c>
      <c r="C85" s="74" t="s">
        <v>106</v>
      </c>
      <c r="D85" s="75">
        <v>1.54</v>
      </c>
      <c r="E85" s="61"/>
      <c r="F85" s="69">
        <f>Cenník[[#This Row],[Kód]]</f>
        <v>3310</v>
      </c>
      <c r="G85" s="70">
        <f>SUM(Výskyt[[#This Row],[1]])</f>
        <v>0</v>
      </c>
      <c r="H85" s="70" t="str">
        <f>IFERROR(RANK(Výskyt[[#This Row],[kód-P]],Výskyt[kód-P],1),"")</f>
        <v/>
      </c>
      <c r="I85" s="70" t="str">
        <f>IF(Výskyt[[#This Row],[ks]]&gt;0,Výskyt[[#This Row],[Kód]],"")</f>
        <v/>
      </c>
      <c r="J85" s="70">
        <f>_xlfn.IFNA(VLOOKUP(Výskyt[[#This Row],[Kód]],'Papierové výrobky'!$C$8:$F$161,4,0),0)+_xlfn.IFNA(VLOOKUP(Výskyt[[#This Row],[Kód]],'Papierové výrobky'!$I$8:$L$162,4,0),0)</f>
        <v>0</v>
      </c>
    </row>
    <row r="86" spans="1:10" x14ac:dyDescent="0.25">
      <c r="A86" s="61"/>
      <c r="B86" s="73">
        <v>3311</v>
      </c>
      <c r="C86" s="74" t="s">
        <v>107</v>
      </c>
      <c r="D86" s="75">
        <v>2.04</v>
      </c>
      <c r="E86" s="61"/>
      <c r="F86" s="69">
        <f>Cenník[[#This Row],[Kód]]</f>
        <v>3311</v>
      </c>
      <c r="G86" s="70">
        <f>SUM(Výskyt[[#This Row],[1]])</f>
        <v>0</v>
      </c>
      <c r="H86" s="70" t="str">
        <f>IFERROR(RANK(Výskyt[[#This Row],[kód-P]],Výskyt[kód-P],1),"")</f>
        <v/>
      </c>
      <c r="I86" s="70" t="str">
        <f>IF(Výskyt[[#This Row],[ks]]&gt;0,Výskyt[[#This Row],[Kód]],"")</f>
        <v/>
      </c>
      <c r="J86" s="70">
        <f>_xlfn.IFNA(VLOOKUP(Výskyt[[#This Row],[Kód]],'Papierové výrobky'!$C$8:$F$161,4,0),0)+_xlfn.IFNA(VLOOKUP(Výskyt[[#This Row],[Kód]],'Papierové výrobky'!$I$8:$L$162,4,0),0)</f>
        <v>0</v>
      </c>
    </row>
    <row r="87" spans="1:10" x14ac:dyDescent="0.25">
      <c r="A87" s="61"/>
      <c r="B87" s="73">
        <v>3312</v>
      </c>
      <c r="C87" s="74" t="s">
        <v>103</v>
      </c>
      <c r="D87" s="75">
        <v>12.32</v>
      </c>
      <c r="E87" s="61"/>
      <c r="F87" s="69">
        <f>Cenník[[#This Row],[Kód]]</f>
        <v>3312</v>
      </c>
      <c r="G87" s="70">
        <f>SUM(Výskyt[[#This Row],[1]])</f>
        <v>0</v>
      </c>
      <c r="H87" s="70" t="str">
        <f>IFERROR(RANK(Výskyt[[#This Row],[kód-P]],Výskyt[kód-P],1),"")</f>
        <v/>
      </c>
      <c r="I87" s="70" t="str">
        <f>IF(Výskyt[[#This Row],[ks]]&gt;0,Výskyt[[#This Row],[Kód]],"")</f>
        <v/>
      </c>
      <c r="J87" s="70">
        <f>_xlfn.IFNA(VLOOKUP(Výskyt[[#This Row],[Kód]],'Papierové výrobky'!$C$8:$F$161,4,0),0)+_xlfn.IFNA(VLOOKUP(Výskyt[[#This Row],[Kód]],'Papierové výrobky'!$I$8:$L$162,4,0),0)</f>
        <v>0</v>
      </c>
    </row>
    <row r="88" spans="1:10" x14ac:dyDescent="0.25">
      <c r="A88" s="61"/>
      <c r="B88" s="73">
        <v>3313</v>
      </c>
      <c r="C88" s="74" t="s">
        <v>102</v>
      </c>
      <c r="D88" s="75">
        <v>6.53</v>
      </c>
      <c r="E88" s="61"/>
      <c r="F88" s="69">
        <f>Cenník[[#This Row],[Kód]]</f>
        <v>3313</v>
      </c>
      <c r="G88" s="70">
        <f>SUM(Výskyt[[#This Row],[1]])</f>
        <v>0</v>
      </c>
      <c r="H88" s="70" t="str">
        <f>IFERROR(RANK(Výskyt[[#This Row],[kód-P]],Výskyt[kód-P],1),"")</f>
        <v/>
      </c>
      <c r="I88" s="70" t="str">
        <f>IF(Výskyt[[#This Row],[ks]]&gt;0,Výskyt[[#This Row],[Kód]],"")</f>
        <v/>
      </c>
      <c r="J88" s="70">
        <f>_xlfn.IFNA(VLOOKUP(Výskyt[[#This Row],[Kód]],'Papierové výrobky'!$C$8:$F$161,4,0),0)+_xlfn.IFNA(VLOOKUP(Výskyt[[#This Row],[Kód]],'Papierové výrobky'!$I$8:$L$162,4,0),0)</f>
        <v>0</v>
      </c>
    </row>
    <row r="89" spans="1:10" x14ac:dyDescent="0.25">
      <c r="A89" s="61"/>
      <c r="B89" s="73">
        <v>3315</v>
      </c>
      <c r="C89" s="74" t="s">
        <v>94</v>
      </c>
      <c r="D89" s="75">
        <v>0.14000000000000001</v>
      </c>
      <c r="E89" s="61"/>
      <c r="F89" s="69">
        <f>Cenník[[#This Row],[Kód]]</f>
        <v>3315</v>
      </c>
      <c r="G89" s="70">
        <f>SUM(Výskyt[[#This Row],[1]])</f>
        <v>0</v>
      </c>
      <c r="H89" s="70" t="str">
        <f>IFERROR(RANK(Výskyt[[#This Row],[kód-P]],Výskyt[kód-P],1),"")</f>
        <v/>
      </c>
      <c r="I89" s="70" t="str">
        <f>IF(Výskyt[[#This Row],[ks]]&gt;0,Výskyt[[#This Row],[Kód]],"")</f>
        <v/>
      </c>
      <c r="J89" s="70">
        <f>_xlfn.IFNA(VLOOKUP(Výskyt[[#This Row],[Kód]],'Papierové výrobky'!$C$8:$F$161,4,0),0)+_xlfn.IFNA(VLOOKUP(Výskyt[[#This Row],[Kód]],'Papierové výrobky'!$I$8:$L$162,4,0),0)</f>
        <v>0</v>
      </c>
    </row>
    <row r="90" spans="1:10" x14ac:dyDescent="0.25">
      <c r="A90" s="61"/>
      <c r="B90" s="73">
        <v>3320</v>
      </c>
      <c r="C90" s="74" t="s">
        <v>95</v>
      </c>
      <c r="D90" s="75">
        <v>6.9999999999999993E-2</v>
      </c>
      <c r="E90" s="61"/>
      <c r="F90" s="69">
        <f>Cenník[[#This Row],[Kód]]</f>
        <v>3320</v>
      </c>
      <c r="G90" s="70">
        <f>SUM(Výskyt[[#This Row],[1]])</f>
        <v>0</v>
      </c>
      <c r="H90" s="70" t="str">
        <f>IFERROR(RANK(Výskyt[[#This Row],[kód-P]],Výskyt[kód-P],1),"")</f>
        <v/>
      </c>
      <c r="I90" s="70" t="str">
        <f>IF(Výskyt[[#This Row],[ks]]&gt;0,Výskyt[[#This Row],[Kód]],"")</f>
        <v/>
      </c>
      <c r="J90" s="70">
        <f>_xlfn.IFNA(VLOOKUP(Výskyt[[#This Row],[Kód]],'Papierové výrobky'!$C$8:$F$161,4,0),0)+_xlfn.IFNA(VLOOKUP(Výskyt[[#This Row],[Kód]],'Papierové výrobky'!$I$8:$L$162,4,0),0)</f>
        <v>0</v>
      </c>
    </row>
    <row r="91" spans="1:10" x14ac:dyDescent="0.25">
      <c r="A91" s="61"/>
      <c r="B91" s="73">
        <v>3321</v>
      </c>
      <c r="C91" s="74" t="s">
        <v>96</v>
      </c>
      <c r="D91" s="75">
        <v>0.67</v>
      </c>
      <c r="E91" s="61"/>
      <c r="F91" s="69">
        <f>Cenník[[#This Row],[Kód]]</f>
        <v>3321</v>
      </c>
      <c r="G91" s="70">
        <f>SUM(Výskyt[[#This Row],[1]])</f>
        <v>0</v>
      </c>
      <c r="H91" s="70" t="str">
        <f>IFERROR(RANK(Výskyt[[#This Row],[kód-P]],Výskyt[kód-P],1),"")</f>
        <v/>
      </c>
      <c r="I91" s="70" t="str">
        <f>IF(Výskyt[[#This Row],[ks]]&gt;0,Výskyt[[#This Row],[Kód]],"")</f>
        <v/>
      </c>
      <c r="J91" s="70">
        <f>_xlfn.IFNA(VLOOKUP(Výskyt[[#This Row],[Kód]],'Papierové výrobky'!$C$8:$F$161,4,0),0)+_xlfn.IFNA(VLOOKUP(Výskyt[[#This Row],[Kód]],'Papierové výrobky'!$I$8:$L$162,4,0),0)</f>
        <v>0</v>
      </c>
    </row>
    <row r="92" spans="1:10" x14ac:dyDescent="0.25">
      <c r="A92" s="61"/>
      <c r="B92" s="73">
        <v>3322</v>
      </c>
      <c r="C92" s="74" t="s">
        <v>97</v>
      </c>
      <c r="D92" s="75">
        <v>0.34</v>
      </c>
      <c r="E92" s="61"/>
      <c r="F92" s="69">
        <f>Cenník[[#This Row],[Kód]]</f>
        <v>3322</v>
      </c>
      <c r="G92" s="70">
        <f>SUM(Výskyt[[#This Row],[1]])</f>
        <v>0</v>
      </c>
      <c r="H92" s="70" t="str">
        <f>IFERROR(RANK(Výskyt[[#This Row],[kód-P]],Výskyt[kód-P],1),"")</f>
        <v/>
      </c>
      <c r="I92" s="70" t="str">
        <f>IF(Výskyt[[#This Row],[ks]]&gt;0,Výskyt[[#This Row],[Kód]],"")</f>
        <v/>
      </c>
      <c r="J92" s="70">
        <f>_xlfn.IFNA(VLOOKUP(Výskyt[[#This Row],[Kód]],'Papierové výrobky'!$C$8:$F$161,4,0),0)+_xlfn.IFNA(VLOOKUP(Výskyt[[#This Row],[Kód]],'Papierové výrobky'!$I$8:$L$162,4,0),0)</f>
        <v>0</v>
      </c>
    </row>
    <row r="93" spans="1:10" x14ac:dyDescent="0.25">
      <c r="A93" s="61"/>
      <c r="B93" s="73">
        <v>3323</v>
      </c>
      <c r="C93" s="74" t="s">
        <v>98</v>
      </c>
      <c r="D93" s="75">
        <v>0.16000000000000003</v>
      </c>
      <c r="E93" s="61"/>
      <c r="F93" s="69">
        <f>Cenník[[#This Row],[Kód]]</f>
        <v>3323</v>
      </c>
      <c r="G93" s="70">
        <f>SUM(Výskyt[[#This Row],[1]])</f>
        <v>0</v>
      </c>
      <c r="H93" s="70" t="str">
        <f>IFERROR(RANK(Výskyt[[#This Row],[kód-P]],Výskyt[kód-P],1),"")</f>
        <v/>
      </c>
      <c r="I93" s="70" t="str">
        <f>IF(Výskyt[[#This Row],[ks]]&gt;0,Výskyt[[#This Row],[Kód]],"")</f>
        <v/>
      </c>
      <c r="J93" s="70">
        <f>_xlfn.IFNA(VLOOKUP(Výskyt[[#This Row],[Kód]],'Papierové výrobky'!$C$8:$F$161,4,0),0)+_xlfn.IFNA(VLOOKUP(Výskyt[[#This Row],[Kód]],'Papierové výrobky'!$I$8:$L$162,4,0),0)</f>
        <v>0</v>
      </c>
    </row>
    <row r="94" spans="1:10" x14ac:dyDescent="0.25">
      <c r="A94" s="61"/>
      <c r="B94" s="73">
        <v>3324</v>
      </c>
      <c r="C94" s="74" t="s">
        <v>99</v>
      </c>
      <c r="D94" s="75">
        <v>0.08</v>
      </c>
      <c r="E94" s="61"/>
      <c r="F94" s="69">
        <f>Cenník[[#This Row],[Kód]]</f>
        <v>3324</v>
      </c>
      <c r="G94" s="70">
        <f>SUM(Výskyt[[#This Row],[1]])</f>
        <v>0</v>
      </c>
      <c r="H94" s="70" t="str">
        <f>IFERROR(RANK(Výskyt[[#This Row],[kód-P]],Výskyt[kód-P],1),"")</f>
        <v/>
      </c>
      <c r="I94" s="70" t="str">
        <f>IF(Výskyt[[#This Row],[ks]]&gt;0,Výskyt[[#This Row],[Kód]],"")</f>
        <v/>
      </c>
      <c r="J94" s="70">
        <f>_xlfn.IFNA(VLOOKUP(Výskyt[[#This Row],[Kód]],'Papierové výrobky'!$C$8:$F$161,4,0),0)+_xlfn.IFNA(VLOOKUP(Výskyt[[#This Row],[Kód]],'Papierové výrobky'!$I$8:$L$162,4,0),0)</f>
        <v>0</v>
      </c>
    </row>
    <row r="95" spans="1:10" x14ac:dyDescent="0.25">
      <c r="A95" s="61"/>
      <c r="B95" s="73">
        <v>3325</v>
      </c>
      <c r="C95" s="74" t="s">
        <v>92</v>
      </c>
      <c r="D95" s="75">
        <v>1.86</v>
      </c>
      <c r="E95" s="61"/>
      <c r="F95" s="69">
        <f>Cenník[[#This Row],[Kód]]</f>
        <v>3325</v>
      </c>
      <c r="G95" s="70">
        <f>SUM(Výskyt[[#This Row],[1]])</f>
        <v>0</v>
      </c>
      <c r="H95" s="70" t="str">
        <f>IFERROR(RANK(Výskyt[[#This Row],[kód-P]],Výskyt[kód-P],1),"")</f>
        <v/>
      </c>
      <c r="I95" s="70" t="str">
        <f>IF(Výskyt[[#This Row],[ks]]&gt;0,Výskyt[[#This Row],[Kód]],"")</f>
        <v/>
      </c>
      <c r="J95" s="70">
        <f>_xlfn.IFNA(VLOOKUP(Výskyt[[#This Row],[Kód]],'Papierové výrobky'!$C$8:$F$161,4,0),0)+_xlfn.IFNA(VLOOKUP(Výskyt[[#This Row],[Kód]],'Papierové výrobky'!$I$8:$L$162,4,0),0)</f>
        <v>0</v>
      </c>
    </row>
    <row r="96" spans="1:10" x14ac:dyDescent="0.25">
      <c r="A96" s="61"/>
      <c r="B96" s="73">
        <v>3330</v>
      </c>
      <c r="C96" s="74" t="s">
        <v>93</v>
      </c>
      <c r="D96" s="75">
        <v>1.1000000000000001</v>
      </c>
      <c r="E96" s="61"/>
      <c r="F96" s="69">
        <f>Cenník[[#This Row],[Kód]]</f>
        <v>3330</v>
      </c>
      <c r="G96" s="70">
        <f>SUM(Výskyt[[#This Row],[1]])</f>
        <v>0</v>
      </c>
      <c r="H96" s="70" t="str">
        <f>IFERROR(RANK(Výskyt[[#This Row],[kód-P]],Výskyt[kód-P],1),"")</f>
        <v/>
      </c>
      <c r="I96" s="70" t="str">
        <f>IF(Výskyt[[#This Row],[ks]]&gt;0,Výskyt[[#This Row],[Kód]],"")</f>
        <v/>
      </c>
      <c r="J96" s="70">
        <f>_xlfn.IFNA(VLOOKUP(Výskyt[[#This Row],[Kód]],'Papierové výrobky'!$C$8:$F$161,4,0),0)+_xlfn.IFNA(VLOOKUP(Výskyt[[#This Row],[Kód]],'Papierové výrobky'!$I$8:$L$162,4,0),0)</f>
        <v>0</v>
      </c>
    </row>
    <row r="97" spans="1:10" x14ac:dyDescent="0.25">
      <c r="A97" s="61"/>
      <c r="B97" s="73">
        <v>3331</v>
      </c>
      <c r="C97" s="74" t="s">
        <v>100</v>
      </c>
      <c r="D97" s="75">
        <v>0.17</v>
      </c>
      <c r="E97" s="61"/>
      <c r="F97" s="69">
        <f>Cenník[[#This Row],[Kód]]</f>
        <v>3331</v>
      </c>
      <c r="G97" s="70">
        <f>SUM(Výskyt[[#This Row],[1]])</f>
        <v>0</v>
      </c>
      <c r="H97" s="70" t="str">
        <f>IFERROR(RANK(Výskyt[[#This Row],[kód-P]],Výskyt[kód-P],1),"")</f>
        <v/>
      </c>
      <c r="I97" s="70" t="str">
        <f>IF(Výskyt[[#This Row],[ks]]&gt;0,Výskyt[[#This Row],[Kód]],"")</f>
        <v/>
      </c>
      <c r="J97" s="70">
        <f>_xlfn.IFNA(VLOOKUP(Výskyt[[#This Row],[Kód]],'Papierové výrobky'!$C$8:$F$161,4,0),0)+_xlfn.IFNA(VLOOKUP(Výskyt[[#This Row],[Kód]],'Papierové výrobky'!$I$8:$L$162,4,0),0)</f>
        <v>0</v>
      </c>
    </row>
    <row r="98" spans="1:10" x14ac:dyDescent="0.25">
      <c r="A98" s="61"/>
      <c r="B98" s="73">
        <v>3332</v>
      </c>
      <c r="C98" s="74" t="s">
        <v>101</v>
      </c>
      <c r="D98" s="75">
        <v>0.08</v>
      </c>
      <c r="E98" s="61"/>
      <c r="F98" s="69">
        <f>Cenník[[#This Row],[Kód]]</f>
        <v>3332</v>
      </c>
      <c r="G98" s="70">
        <f>SUM(Výskyt[[#This Row],[1]])</f>
        <v>0</v>
      </c>
      <c r="H98" s="70" t="str">
        <f>IFERROR(RANK(Výskyt[[#This Row],[kód-P]],Výskyt[kód-P],1),"")</f>
        <v/>
      </c>
      <c r="I98" s="70" t="str">
        <f>IF(Výskyt[[#This Row],[ks]]&gt;0,Výskyt[[#This Row],[Kód]],"")</f>
        <v/>
      </c>
      <c r="J98" s="70">
        <f>_xlfn.IFNA(VLOOKUP(Výskyt[[#This Row],[Kód]],'Papierové výrobky'!$C$8:$F$161,4,0),0)+_xlfn.IFNA(VLOOKUP(Výskyt[[#This Row],[Kód]],'Papierové výrobky'!$I$8:$L$162,4,0),0)</f>
        <v>0</v>
      </c>
    </row>
    <row r="99" spans="1:10" x14ac:dyDescent="0.25">
      <c r="A99" s="61"/>
      <c r="B99" s="73">
        <v>3334</v>
      </c>
      <c r="C99" s="74" t="s">
        <v>184</v>
      </c>
      <c r="D99" s="75">
        <v>2.8299999999999996</v>
      </c>
      <c r="E99" s="61"/>
      <c r="F99" s="69">
        <f>Cenník[[#This Row],[Kód]]</f>
        <v>3334</v>
      </c>
      <c r="G99" s="70">
        <f>SUM(Výskyt[[#This Row],[1]])</f>
        <v>0</v>
      </c>
      <c r="H99" s="70" t="str">
        <f>IFERROR(RANK(Výskyt[[#This Row],[kód-P]],Výskyt[kód-P],1),"")</f>
        <v/>
      </c>
      <c r="I99" s="70" t="str">
        <f>IF(Výskyt[[#This Row],[ks]]&gt;0,Výskyt[[#This Row],[Kód]],"")</f>
        <v/>
      </c>
      <c r="J99" s="70">
        <f>_xlfn.IFNA(VLOOKUP(Výskyt[[#This Row],[Kód]],'Papierové výrobky'!$C$8:$F$161,4,0),0)+_xlfn.IFNA(VLOOKUP(Výskyt[[#This Row],[Kód]],'Papierové výrobky'!$I$8:$L$162,4,0),0)</f>
        <v>0</v>
      </c>
    </row>
    <row r="100" spans="1:10" x14ac:dyDescent="0.25">
      <c r="A100" s="61"/>
      <c r="B100" s="73">
        <v>3335</v>
      </c>
      <c r="C100" s="74" t="s">
        <v>185</v>
      </c>
      <c r="D100" s="75">
        <v>2.8299999999999996</v>
      </c>
      <c r="E100" s="61"/>
      <c r="F100" s="69">
        <f>Cenník[[#This Row],[Kód]]</f>
        <v>3335</v>
      </c>
      <c r="G100" s="70">
        <f>SUM(Výskyt[[#This Row],[1]])</f>
        <v>0</v>
      </c>
      <c r="H100" s="70" t="str">
        <f>IFERROR(RANK(Výskyt[[#This Row],[kód-P]],Výskyt[kód-P],1),"")</f>
        <v/>
      </c>
      <c r="I100" s="70" t="str">
        <f>IF(Výskyt[[#This Row],[ks]]&gt;0,Výskyt[[#This Row],[Kód]],"")</f>
        <v/>
      </c>
      <c r="J100" s="70">
        <f>_xlfn.IFNA(VLOOKUP(Výskyt[[#This Row],[Kód]],'Papierové výrobky'!$C$8:$F$161,4,0),0)+_xlfn.IFNA(VLOOKUP(Výskyt[[#This Row],[Kód]],'Papierové výrobky'!$I$8:$L$162,4,0),0)</f>
        <v>0</v>
      </c>
    </row>
    <row r="101" spans="1:10" x14ac:dyDescent="0.25">
      <c r="A101" s="61"/>
      <c r="B101" s="73">
        <v>3336</v>
      </c>
      <c r="C101" s="74" t="s">
        <v>186</v>
      </c>
      <c r="D101" s="75">
        <v>2.8299999999999996</v>
      </c>
      <c r="E101" s="61"/>
      <c r="F101" s="69">
        <f>Cenník[[#This Row],[Kód]]</f>
        <v>3336</v>
      </c>
      <c r="G101" s="70">
        <f>SUM(Výskyt[[#This Row],[1]])</f>
        <v>0</v>
      </c>
      <c r="H101" s="70" t="str">
        <f>IFERROR(RANK(Výskyt[[#This Row],[kód-P]],Výskyt[kód-P],1),"")</f>
        <v/>
      </c>
      <c r="I101" s="70" t="str">
        <f>IF(Výskyt[[#This Row],[ks]]&gt;0,Výskyt[[#This Row],[Kód]],"")</f>
        <v/>
      </c>
      <c r="J101" s="70">
        <f>_xlfn.IFNA(VLOOKUP(Výskyt[[#This Row],[Kód]],'Papierové výrobky'!$C$8:$F$161,4,0),0)+_xlfn.IFNA(VLOOKUP(Výskyt[[#This Row],[Kód]],'Papierové výrobky'!$I$8:$L$162,4,0),0)</f>
        <v>0</v>
      </c>
    </row>
    <row r="102" spans="1:10" x14ac:dyDescent="0.25">
      <c r="A102" s="61"/>
      <c r="B102" s="73">
        <v>3339</v>
      </c>
      <c r="C102" s="74" t="s">
        <v>181</v>
      </c>
      <c r="D102" s="75">
        <v>1.66</v>
      </c>
      <c r="E102" s="61"/>
      <c r="F102" s="69">
        <f>Cenník[[#This Row],[Kód]]</f>
        <v>3339</v>
      </c>
      <c r="G102" s="70">
        <f>SUM(Výskyt[[#This Row],[1]])</f>
        <v>0</v>
      </c>
      <c r="H102" s="70" t="str">
        <f>IFERROR(RANK(Výskyt[[#This Row],[kód-P]],Výskyt[kód-P],1),"")</f>
        <v/>
      </c>
      <c r="I102" s="70" t="str">
        <f>IF(Výskyt[[#This Row],[ks]]&gt;0,Výskyt[[#This Row],[Kód]],"")</f>
        <v/>
      </c>
      <c r="J102" s="70">
        <f>_xlfn.IFNA(VLOOKUP(Výskyt[[#This Row],[Kód]],'Papierové výrobky'!$C$8:$F$161,4,0),0)+_xlfn.IFNA(VLOOKUP(Výskyt[[#This Row],[Kód]],'Papierové výrobky'!$I$8:$L$162,4,0),0)</f>
        <v>0</v>
      </c>
    </row>
    <row r="103" spans="1:10" x14ac:dyDescent="0.25">
      <c r="A103" s="61"/>
      <c r="B103" s="73">
        <v>3340</v>
      </c>
      <c r="C103" s="74" t="s">
        <v>182</v>
      </c>
      <c r="D103" s="75">
        <v>1.66</v>
      </c>
      <c r="E103" s="61"/>
      <c r="F103" s="69">
        <f>Cenník[[#This Row],[Kód]]</f>
        <v>3340</v>
      </c>
      <c r="G103" s="70">
        <f>SUM(Výskyt[[#This Row],[1]])</f>
        <v>0</v>
      </c>
      <c r="H103" s="70" t="str">
        <f>IFERROR(RANK(Výskyt[[#This Row],[kód-P]],Výskyt[kód-P],1),"")</f>
        <v/>
      </c>
      <c r="I103" s="70" t="str">
        <f>IF(Výskyt[[#This Row],[ks]]&gt;0,Výskyt[[#This Row],[Kód]],"")</f>
        <v/>
      </c>
      <c r="J103" s="70">
        <f>_xlfn.IFNA(VLOOKUP(Výskyt[[#This Row],[Kód]],'Papierové výrobky'!$C$8:$F$161,4,0),0)+_xlfn.IFNA(VLOOKUP(Výskyt[[#This Row],[Kód]],'Papierové výrobky'!$I$8:$L$162,4,0),0)</f>
        <v>0</v>
      </c>
    </row>
    <row r="104" spans="1:10" x14ac:dyDescent="0.25">
      <c r="A104" s="61"/>
      <c r="B104" s="73">
        <v>3341</v>
      </c>
      <c r="C104" s="74" t="s">
        <v>183</v>
      </c>
      <c r="D104" s="75">
        <v>1.66</v>
      </c>
      <c r="E104" s="61"/>
      <c r="F104" s="69">
        <f>Cenník[[#This Row],[Kód]]</f>
        <v>3341</v>
      </c>
      <c r="G104" s="70">
        <f>SUM(Výskyt[[#This Row],[1]])</f>
        <v>0</v>
      </c>
      <c r="H104" s="70" t="str">
        <f>IFERROR(RANK(Výskyt[[#This Row],[kód-P]],Výskyt[kód-P],1),"")</f>
        <v/>
      </c>
      <c r="I104" s="70" t="str">
        <f>IF(Výskyt[[#This Row],[ks]]&gt;0,Výskyt[[#This Row],[Kód]],"")</f>
        <v/>
      </c>
      <c r="J104" s="70">
        <f>_xlfn.IFNA(VLOOKUP(Výskyt[[#This Row],[Kód]],'Papierové výrobky'!$C$8:$F$161,4,0),0)+_xlfn.IFNA(VLOOKUP(Výskyt[[#This Row],[Kód]],'Papierové výrobky'!$I$8:$L$162,4,0),0)</f>
        <v>0</v>
      </c>
    </row>
    <row r="105" spans="1:10" x14ac:dyDescent="0.25">
      <c r="A105" s="61"/>
      <c r="B105" s="73">
        <v>3344</v>
      </c>
      <c r="C105" s="74" t="s">
        <v>178</v>
      </c>
      <c r="D105" s="75">
        <v>1.03</v>
      </c>
      <c r="E105" s="61"/>
      <c r="F105" s="69">
        <f>Cenník[[#This Row],[Kód]]</f>
        <v>3344</v>
      </c>
      <c r="G105" s="70">
        <f>SUM(Výskyt[[#This Row],[1]])</f>
        <v>0</v>
      </c>
      <c r="H105" s="70" t="str">
        <f>IFERROR(RANK(Výskyt[[#This Row],[kód-P]],Výskyt[kód-P],1),"")</f>
        <v/>
      </c>
      <c r="I105" s="70" t="str">
        <f>IF(Výskyt[[#This Row],[ks]]&gt;0,Výskyt[[#This Row],[Kód]],"")</f>
        <v/>
      </c>
      <c r="J105" s="70">
        <f>_xlfn.IFNA(VLOOKUP(Výskyt[[#This Row],[Kód]],'Papierové výrobky'!$C$8:$F$161,4,0),0)+_xlfn.IFNA(VLOOKUP(Výskyt[[#This Row],[Kód]],'Papierové výrobky'!$I$8:$L$162,4,0),0)</f>
        <v>0</v>
      </c>
    </row>
    <row r="106" spans="1:10" x14ac:dyDescent="0.25">
      <c r="A106" s="61"/>
      <c r="B106" s="73">
        <v>3345</v>
      </c>
      <c r="C106" s="74" t="s">
        <v>179</v>
      </c>
      <c r="D106" s="75">
        <v>1.03</v>
      </c>
      <c r="E106" s="61"/>
      <c r="F106" s="69">
        <f>Cenník[[#This Row],[Kód]]</f>
        <v>3345</v>
      </c>
      <c r="G106" s="70">
        <f>SUM(Výskyt[[#This Row],[1]])</f>
        <v>0</v>
      </c>
      <c r="H106" s="70" t="str">
        <f>IFERROR(RANK(Výskyt[[#This Row],[kód-P]],Výskyt[kód-P],1),"")</f>
        <v/>
      </c>
      <c r="I106" s="70" t="str">
        <f>IF(Výskyt[[#This Row],[ks]]&gt;0,Výskyt[[#This Row],[Kód]],"")</f>
        <v/>
      </c>
      <c r="J106" s="70">
        <f>_xlfn.IFNA(VLOOKUP(Výskyt[[#This Row],[Kód]],'Papierové výrobky'!$C$8:$F$161,4,0),0)+_xlfn.IFNA(VLOOKUP(Výskyt[[#This Row],[Kód]],'Papierové výrobky'!$I$8:$L$162,4,0),0)</f>
        <v>0</v>
      </c>
    </row>
    <row r="107" spans="1:10" x14ac:dyDescent="0.25">
      <c r="A107" s="61"/>
      <c r="B107" s="73">
        <v>3346</v>
      </c>
      <c r="C107" s="74" t="s">
        <v>180</v>
      </c>
      <c r="D107" s="75">
        <v>1.03</v>
      </c>
      <c r="E107" s="61"/>
      <c r="F107" s="69">
        <f>Cenník[[#This Row],[Kód]]</f>
        <v>3346</v>
      </c>
      <c r="G107" s="70">
        <f>SUM(Výskyt[[#This Row],[1]])</f>
        <v>0</v>
      </c>
      <c r="H107" s="70" t="str">
        <f>IFERROR(RANK(Výskyt[[#This Row],[kód-P]],Výskyt[kód-P],1),"")</f>
        <v/>
      </c>
      <c r="I107" s="70" t="str">
        <f>IF(Výskyt[[#This Row],[ks]]&gt;0,Výskyt[[#This Row],[Kód]],"")</f>
        <v/>
      </c>
      <c r="J107" s="70">
        <f>_xlfn.IFNA(VLOOKUP(Výskyt[[#This Row],[Kód]],'Papierové výrobky'!$C$8:$F$161,4,0),0)+_xlfn.IFNA(VLOOKUP(Výskyt[[#This Row],[Kód]],'Papierové výrobky'!$I$8:$L$162,4,0),0)</f>
        <v>0</v>
      </c>
    </row>
    <row r="108" spans="1:10" x14ac:dyDescent="0.25">
      <c r="A108" s="61"/>
      <c r="B108" s="73">
        <v>3347</v>
      </c>
      <c r="C108" s="74" t="s">
        <v>187</v>
      </c>
      <c r="D108" s="75">
        <v>3.88</v>
      </c>
      <c r="E108" s="61"/>
      <c r="F108" s="69">
        <f>Cenník[[#This Row],[Kód]]</f>
        <v>3347</v>
      </c>
      <c r="G108" s="70">
        <f>SUM(Výskyt[[#This Row],[1]])</f>
        <v>0</v>
      </c>
      <c r="H108" s="70" t="str">
        <f>IFERROR(RANK(Výskyt[[#This Row],[kód-P]],Výskyt[kód-P],1),"")</f>
        <v/>
      </c>
      <c r="I108" s="70" t="str">
        <f>IF(Výskyt[[#This Row],[ks]]&gt;0,Výskyt[[#This Row],[Kód]],"")</f>
        <v/>
      </c>
      <c r="J108" s="70">
        <f>_xlfn.IFNA(VLOOKUP(Výskyt[[#This Row],[Kód]],'Papierové výrobky'!$C$8:$F$161,4,0),0)+_xlfn.IFNA(VLOOKUP(Výskyt[[#This Row],[Kód]],'Papierové výrobky'!$I$8:$L$162,4,0),0)</f>
        <v>0</v>
      </c>
    </row>
    <row r="109" spans="1:10" x14ac:dyDescent="0.25">
      <c r="A109" s="61"/>
      <c r="B109" s="73">
        <v>3348</v>
      </c>
      <c r="C109" s="74" t="s">
        <v>188</v>
      </c>
      <c r="D109" s="75">
        <v>2.62</v>
      </c>
      <c r="E109" s="61"/>
      <c r="F109" s="69">
        <f>Cenník[[#This Row],[Kód]]</f>
        <v>3348</v>
      </c>
      <c r="G109" s="70">
        <f>SUM(Výskyt[[#This Row],[1]])</f>
        <v>0</v>
      </c>
      <c r="H109" s="70" t="str">
        <f>IFERROR(RANK(Výskyt[[#This Row],[kód-P]],Výskyt[kód-P],1),"")</f>
        <v/>
      </c>
      <c r="I109" s="70" t="str">
        <f>IF(Výskyt[[#This Row],[ks]]&gt;0,Výskyt[[#This Row],[Kód]],"")</f>
        <v/>
      </c>
      <c r="J109" s="70">
        <f>_xlfn.IFNA(VLOOKUP(Výskyt[[#This Row],[Kód]],'Papierové výrobky'!$C$8:$F$161,4,0),0)+_xlfn.IFNA(VLOOKUP(Výskyt[[#This Row],[Kód]],'Papierové výrobky'!$I$8:$L$162,4,0),0)</f>
        <v>0</v>
      </c>
    </row>
    <row r="110" spans="1:10" x14ac:dyDescent="0.25">
      <c r="A110" s="61"/>
      <c r="B110" s="73">
        <v>3349</v>
      </c>
      <c r="C110" s="74" t="s">
        <v>189</v>
      </c>
      <c r="D110" s="75">
        <v>1.66</v>
      </c>
      <c r="E110" s="61"/>
      <c r="F110" s="69">
        <f>Cenník[[#This Row],[Kód]]</f>
        <v>3349</v>
      </c>
      <c r="G110" s="70">
        <f>SUM(Výskyt[[#This Row],[1]])</f>
        <v>0</v>
      </c>
      <c r="H110" s="70" t="str">
        <f>IFERROR(RANK(Výskyt[[#This Row],[kód-P]],Výskyt[kód-P],1),"")</f>
        <v/>
      </c>
      <c r="I110" s="70" t="str">
        <f>IF(Výskyt[[#This Row],[ks]]&gt;0,Výskyt[[#This Row],[Kód]],"")</f>
        <v/>
      </c>
      <c r="J110" s="70">
        <f>_xlfn.IFNA(VLOOKUP(Výskyt[[#This Row],[Kód]],'Papierové výrobky'!$C$8:$F$161,4,0),0)+_xlfn.IFNA(VLOOKUP(Výskyt[[#This Row],[Kód]],'Papierové výrobky'!$I$8:$L$162,4,0),0)</f>
        <v>0</v>
      </c>
    </row>
    <row r="111" spans="1:10" x14ac:dyDescent="0.25">
      <c r="A111" s="61"/>
      <c r="B111" s="73">
        <v>3360</v>
      </c>
      <c r="C111" s="74" t="s">
        <v>90</v>
      </c>
      <c r="D111" s="75">
        <v>0.62</v>
      </c>
      <c r="E111" s="61"/>
      <c r="F111" s="69">
        <f>Cenník[[#This Row],[Kód]]</f>
        <v>3360</v>
      </c>
      <c r="G111" s="70">
        <f>SUM(Výskyt[[#This Row],[1]])</f>
        <v>0</v>
      </c>
      <c r="H111" s="70" t="str">
        <f>IFERROR(RANK(Výskyt[[#This Row],[kód-P]],Výskyt[kód-P],1),"")</f>
        <v/>
      </c>
      <c r="I111" s="70" t="str">
        <f>IF(Výskyt[[#This Row],[ks]]&gt;0,Výskyt[[#This Row],[Kód]],"")</f>
        <v/>
      </c>
      <c r="J111" s="70">
        <f>_xlfn.IFNA(VLOOKUP(Výskyt[[#This Row],[Kód]],'Papierové výrobky'!$C$8:$F$161,4,0),0)+_xlfn.IFNA(VLOOKUP(Výskyt[[#This Row],[Kód]],'Papierové výrobky'!$I$8:$L$162,4,0),0)</f>
        <v>0</v>
      </c>
    </row>
    <row r="112" spans="1:10" x14ac:dyDescent="0.25">
      <c r="A112" s="61"/>
      <c r="B112" s="73">
        <v>3365</v>
      </c>
      <c r="C112" s="74" t="s">
        <v>89</v>
      </c>
      <c r="D112" s="75">
        <v>0.62</v>
      </c>
      <c r="E112" s="61"/>
      <c r="F112" s="69">
        <f>Cenník[[#This Row],[Kód]]</f>
        <v>3365</v>
      </c>
      <c r="G112" s="70">
        <f>SUM(Výskyt[[#This Row],[1]])</f>
        <v>0</v>
      </c>
      <c r="H112" s="70" t="str">
        <f>IFERROR(RANK(Výskyt[[#This Row],[kód-P]],Výskyt[kód-P],1),"")</f>
        <v/>
      </c>
      <c r="I112" s="70" t="str">
        <f>IF(Výskyt[[#This Row],[ks]]&gt;0,Výskyt[[#This Row],[Kód]],"")</f>
        <v/>
      </c>
      <c r="J112" s="70">
        <f>_xlfn.IFNA(VLOOKUP(Výskyt[[#This Row],[Kód]],'Papierové výrobky'!$C$8:$F$161,4,0),0)+_xlfn.IFNA(VLOOKUP(Výskyt[[#This Row],[Kód]],'Papierové výrobky'!$I$8:$L$162,4,0),0)</f>
        <v>0</v>
      </c>
    </row>
    <row r="113" spans="1:10" x14ac:dyDescent="0.25">
      <c r="A113" s="61"/>
      <c r="B113" s="73">
        <v>3370</v>
      </c>
      <c r="C113" s="74" t="s">
        <v>91</v>
      </c>
      <c r="D113" s="75">
        <v>0.62</v>
      </c>
      <c r="E113" s="61"/>
      <c r="F113" s="69">
        <f>Cenník[[#This Row],[Kód]]</f>
        <v>3370</v>
      </c>
      <c r="G113" s="70">
        <f>SUM(Výskyt[[#This Row],[1]])</f>
        <v>0</v>
      </c>
      <c r="H113" s="70" t="str">
        <f>IFERROR(RANK(Výskyt[[#This Row],[kód-P]],Výskyt[kód-P],1),"")</f>
        <v/>
      </c>
      <c r="I113" s="70" t="str">
        <f>IF(Výskyt[[#This Row],[ks]]&gt;0,Výskyt[[#This Row],[Kód]],"")</f>
        <v/>
      </c>
      <c r="J113" s="70">
        <f>_xlfn.IFNA(VLOOKUP(Výskyt[[#This Row],[Kód]],'Papierové výrobky'!$C$8:$F$161,4,0),0)+_xlfn.IFNA(VLOOKUP(Výskyt[[#This Row],[Kód]],'Papierové výrobky'!$I$8:$L$162,4,0),0)</f>
        <v>0</v>
      </c>
    </row>
    <row r="114" spans="1:10" x14ac:dyDescent="0.25">
      <c r="A114" s="61"/>
      <c r="B114" s="73">
        <v>3376</v>
      </c>
      <c r="C114" s="74" t="s">
        <v>254</v>
      </c>
      <c r="D114" s="75">
        <v>1.06</v>
      </c>
      <c r="E114" s="61"/>
      <c r="F114" s="69">
        <f>Cenník[[#This Row],[Kód]]</f>
        <v>3376</v>
      </c>
      <c r="G114" s="70">
        <f>SUM(Výskyt[[#This Row],[1]])</f>
        <v>0</v>
      </c>
      <c r="H114" s="70" t="str">
        <f>IFERROR(RANK(Výskyt[[#This Row],[kód-P]],Výskyt[kód-P],1),"")</f>
        <v/>
      </c>
      <c r="I114" s="70" t="str">
        <f>IF(Výskyt[[#This Row],[ks]]&gt;0,Výskyt[[#This Row],[Kód]],"")</f>
        <v/>
      </c>
      <c r="J114" s="70">
        <f>_xlfn.IFNA(VLOOKUP(Výskyt[[#This Row],[Kód]],'Papierové výrobky'!$C$8:$F$161,4,0),0)+_xlfn.IFNA(VLOOKUP(Výskyt[[#This Row],[Kód]],'Papierové výrobky'!$I$8:$L$162,4,0),0)</f>
        <v>0</v>
      </c>
    </row>
    <row r="115" spans="1:10" x14ac:dyDescent="0.25">
      <c r="A115" s="61"/>
      <c r="B115" s="73">
        <v>3380</v>
      </c>
      <c r="C115" s="74" t="s">
        <v>194</v>
      </c>
      <c r="D115" s="75">
        <v>1.48</v>
      </c>
      <c r="E115" s="61"/>
      <c r="F115" s="69">
        <f>Cenník[[#This Row],[Kód]]</f>
        <v>3380</v>
      </c>
      <c r="G115" s="70">
        <f>SUM(Výskyt[[#This Row],[1]])</f>
        <v>0</v>
      </c>
      <c r="H115" s="70" t="str">
        <f>IFERROR(RANK(Výskyt[[#This Row],[kód-P]],Výskyt[kód-P],1),"")</f>
        <v/>
      </c>
      <c r="I115" s="70" t="str">
        <f>IF(Výskyt[[#This Row],[ks]]&gt;0,Výskyt[[#This Row],[Kód]],"")</f>
        <v/>
      </c>
      <c r="J115" s="70">
        <f>_xlfn.IFNA(VLOOKUP(Výskyt[[#This Row],[Kód]],'Papierové výrobky'!$C$8:$F$161,4,0),0)+_xlfn.IFNA(VLOOKUP(Výskyt[[#This Row],[Kód]],'Papierové výrobky'!$I$8:$L$162,4,0),0)</f>
        <v>0</v>
      </c>
    </row>
    <row r="116" spans="1:10" x14ac:dyDescent="0.25">
      <c r="A116" s="61"/>
      <c r="B116" s="73">
        <v>3385</v>
      </c>
      <c r="C116" s="74" t="s">
        <v>200</v>
      </c>
      <c r="D116" s="75">
        <v>1.8</v>
      </c>
      <c r="E116" s="61"/>
      <c r="F116" s="69">
        <f>Cenník[[#This Row],[Kód]]</f>
        <v>3385</v>
      </c>
      <c r="G116" s="70">
        <f>SUM(Výskyt[[#This Row],[1]])</f>
        <v>0</v>
      </c>
      <c r="H116" s="70" t="str">
        <f>IFERROR(RANK(Výskyt[[#This Row],[kód-P]],Výskyt[kód-P],1),"")</f>
        <v/>
      </c>
      <c r="I116" s="70" t="str">
        <f>IF(Výskyt[[#This Row],[ks]]&gt;0,Výskyt[[#This Row],[Kód]],"")</f>
        <v/>
      </c>
      <c r="J116" s="70">
        <f>_xlfn.IFNA(VLOOKUP(Výskyt[[#This Row],[Kód]],'Papierové výrobky'!$C$8:$F$161,4,0),0)+_xlfn.IFNA(VLOOKUP(Výskyt[[#This Row],[Kód]],'Papierové výrobky'!$I$8:$L$162,4,0),0)</f>
        <v>0</v>
      </c>
    </row>
    <row r="117" spans="1:10" x14ac:dyDescent="0.25">
      <c r="A117" s="61"/>
      <c r="B117" s="73">
        <v>3390</v>
      </c>
      <c r="C117" s="74" t="s">
        <v>255</v>
      </c>
      <c r="D117" s="75">
        <v>1.06</v>
      </c>
      <c r="E117" s="61"/>
      <c r="F117" s="69">
        <f>Cenník[[#This Row],[Kód]]</f>
        <v>3390</v>
      </c>
      <c r="G117" s="70">
        <f>SUM(Výskyt[[#This Row],[1]])</f>
        <v>0</v>
      </c>
      <c r="H117" s="70" t="str">
        <f>IFERROR(RANK(Výskyt[[#This Row],[kód-P]],Výskyt[kód-P],1),"")</f>
        <v/>
      </c>
      <c r="I117" s="70" t="str">
        <f>IF(Výskyt[[#This Row],[ks]]&gt;0,Výskyt[[#This Row],[Kód]],"")</f>
        <v/>
      </c>
      <c r="J117" s="70">
        <f>_xlfn.IFNA(VLOOKUP(Výskyt[[#This Row],[Kód]],'Papierové výrobky'!$C$8:$F$161,4,0),0)+_xlfn.IFNA(VLOOKUP(Výskyt[[#This Row],[Kód]],'Papierové výrobky'!$I$8:$L$162,4,0),0)</f>
        <v>0</v>
      </c>
    </row>
    <row r="118" spans="1:10" x14ac:dyDescent="0.25">
      <c r="A118" s="61"/>
      <c r="B118" s="73">
        <v>3391</v>
      </c>
      <c r="C118" s="74" t="s">
        <v>195</v>
      </c>
      <c r="D118" s="75">
        <v>1.03</v>
      </c>
      <c r="E118" s="61"/>
      <c r="F118" s="69">
        <f>Cenník[[#This Row],[Kód]]</f>
        <v>3391</v>
      </c>
      <c r="G118" s="70">
        <f>SUM(Výskyt[[#This Row],[1]])</f>
        <v>0</v>
      </c>
      <c r="H118" s="70" t="str">
        <f>IFERROR(RANK(Výskyt[[#This Row],[kód-P]],Výskyt[kód-P],1),"")</f>
        <v/>
      </c>
      <c r="I118" s="70" t="str">
        <f>IF(Výskyt[[#This Row],[ks]]&gt;0,Výskyt[[#This Row],[Kód]],"")</f>
        <v/>
      </c>
      <c r="J118" s="70">
        <f>_xlfn.IFNA(VLOOKUP(Výskyt[[#This Row],[Kód]],'Papierové výrobky'!$C$8:$F$161,4,0),0)+_xlfn.IFNA(VLOOKUP(Výskyt[[#This Row],[Kód]],'Papierové výrobky'!$I$8:$L$162,4,0),0)</f>
        <v>0</v>
      </c>
    </row>
    <row r="119" spans="1:10" x14ac:dyDescent="0.25">
      <c r="A119" s="61"/>
      <c r="B119" s="73">
        <v>3392</v>
      </c>
      <c r="C119" s="74" t="s">
        <v>196</v>
      </c>
      <c r="D119" s="75">
        <v>1.52</v>
      </c>
      <c r="E119" s="61"/>
      <c r="F119" s="69">
        <f>Cenník[[#This Row],[Kód]]</f>
        <v>3392</v>
      </c>
      <c r="G119" s="70">
        <f>SUM(Výskyt[[#This Row],[1]])</f>
        <v>0</v>
      </c>
      <c r="H119" s="70" t="str">
        <f>IFERROR(RANK(Výskyt[[#This Row],[kód-P]],Výskyt[kód-P],1),"")</f>
        <v/>
      </c>
      <c r="I119" s="70" t="str">
        <f>IF(Výskyt[[#This Row],[ks]]&gt;0,Výskyt[[#This Row],[Kód]],"")</f>
        <v/>
      </c>
      <c r="J119" s="70">
        <f>_xlfn.IFNA(VLOOKUP(Výskyt[[#This Row],[Kód]],'Papierové výrobky'!$C$8:$F$161,4,0),0)+_xlfn.IFNA(VLOOKUP(Výskyt[[#This Row],[Kód]],'Papierové výrobky'!$I$8:$L$162,4,0),0)</f>
        <v>0</v>
      </c>
    </row>
    <row r="120" spans="1:10" x14ac:dyDescent="0.25">
      <c r="A120" s="61"/>
      <c r="B120" s="73">
        <v>3393</v>
      </c>
      <c r="C120" s="74" t="s">
        <v>199</v>
      </c>
      <c r="D120" s="75">
        <v>4.74</v>
      </c>
      <c r="E120" s="61"/>
      <c r="F120" s="69">
        <f>Cenník[[#This Row],[Kód]]</f>
        <v>3393</v>
      </c>
      <c r="G120" s="70">
        <f>SUM(Výskyt[[#This Row],[1]])</f>
        <v>0</v>
      </c>
      <c r="H120" s="70" t="str">
        <f>IFERROR(RANK(Výskyt[[#This Row],[kód-P]],Výskyt[kód-P],1),"")</f>
        <v/>
      </c>
      <c r="I120" s="70" t="str">
        <f>IF(Výskyt[[#This Row],[ks]]&gt;0,Výskyt[[#This Row],[Kód]],"")</f>
        <v/>
      </c>
      <c r="J120" s="70">
        <f>_xlfn.IFNA(VLOOKUP(Výskyt[[#This Row],[Kód]],'Papierové výrobky'!$C$8:$F$161,4,0),0)+_xlfn.IFNA(VLOOKUP(Výskyt[[#This Row],[Kód]],'Papierové výrobky'!$I$8:$L$162,4,0),0)</f>
        <v>0</v>
      </c>
    </row>
    <row r="121" spans="1:10" x14ac:dyDescent="0.25">
      <c r="A121" s="61"/>
      <c r="B121" s="73">
        <v>3394</v>
      </c>
      <c r="C121" s="74" t="s">
        <v>197</v>
      </c>
      <c r="D121" s="75">
        <v>3.34</v>
      </c>
      <c r="E121" s="61"/>
      <c r="F121" s="69">
        <f>Cenník[[#This Row],[Kód]]</f>
        <v>3394</v>
      </c>
      <c r="G121" s="70">
        <f>SUM(Výskyt[[#This Row],[1]])</f>
        <v>0</v>
      </c>
      <c r="H121" s="70" t="str">
        <f>IFERROR(RANK(Výskyt[[#This Row],[kód-P]],Výskyt[kód-P],1),"")</f>
        <v/>
      </c>
      <c r="I121" s="70" t="str">
        <f>IF(Výskyt[[#This Row],[ks]]&gt;0,Výskyt[[#This Row],[Kód]],"")</f>
        <v/>
      </c>
      <c r="J121" s="70">
        <f>_xlfn.IFNA(VLOOKUP(Výskyt[[#This Row],[Kód]],'Papierové výrobky'!$C$8:$F$161,4,0),0)+_xlfn.IFNA(VLOOKUP(Výskyt[[#This Row],[Kód]],'Papierové výrobky'!$I$8:$L$162,4,0),0)</f>
        <v>0</v>
      </c>
    </row>
    <row r="122" spans="1:10" x14ac:dyDescent="0.25">
      <c r="A122" s="61"/>
      <c r="B122" s="73">
        <v>3395</v>
      </c>
      <c r="C122" s="74" t="s">
        <v>198</v>
      </c>
      <c r="D122" s="75">
        <v>3.4899999999999998</v>
      </c>
      <c r="E122" s="61"/>
      <c r="F122" s="69">
        <f>Cenník[[#This Row],[Kód]]</f>
        <v>3395</v>
      </c>
      <c r="G122" s="70">
        <f>SUM(Výskyt[[#This Row],[1]])</f>
        <v>0</v>
      </c>
      <c r="H122" s="70" t="str">
        <f>IFERROR(RANK(Výskyt[[#This Row],[kód-P]],Výskyt[kód-P],1),"")</f>
        <v/>
      </c>
      <c r="I122" s="70" t="str">
        <f>IF(Výskyt[[#This Row],[ks]]&gt;0,Výskyt[[#This Row],[Kód]],"")</f>
        <v/>
      </c>
      <c r="J122" s="70">
        <f>_xlfn.IFNA(VLOOKUP(Výskyt[[#This Row],[Kód]],'Papierové výrobky'!$C$8:$F$161,4,0),0)+_xlfn.IFNA(VLOOKUP(Výskyt[[#This Row],[Kód]],'Papierové výrobky'!$I$8:$L$162,4,0),0)</f>
        <v>0</v>
      </c>
    </row>
    <row r="123" spans="1:10" x14ac:dyDescent="0.25">
      <c r="A123" s="61"/>
      <c r="B123" s="73">
        <v>3396</v>
      </c>
      <c r="C123" s="74" t="s">
        <v>192</v>
      </c>
      <c r="D123" s="75">
        <v>0.56000000000000005</v>
      </c>
      <c r="E123" s="61"/>
      <c r="F123" s="69">
        <f>Cenník[[#This Row],[Kód]]</f>
        <v>3396</v>
      </c>
      <c r="G123" s="70">
        <f>SUM(Výskyt[[#This Row],[1]])</f>
        <v>0</v>
      </c>
      <c r="H123" s="70" t="str">
        <f>IFERROR(RANK(Výskyt[[#This Row],[kód-P]],Výskyt[kód-P],1),"")</f>
        <v/>
      </c>
      <c r="I123" s="70" t="str">
        <f>IF(Výskyt[[#This Row],[ks]]&gt;0,Výskyt[[#This Row],[Kód]],"")</f>
        <v/>
      </c>
      <c r="J123" s="70">
        <f>_xlfn.IFNA(VLOOKUP(Výskyt[[#This Row],[Kód]],'Papierové výrobky'!$C$8:$F$161,4,0),0)+_xlfn.IFNA(VLOOKUP(Výskyt[[#This Row],[Kód]],'Papierové výrobky'!$I$8:$L$162,4,0),0)</f>
        <v>0</v>
      </c>
    </row>
    <row r="124" spans="1:10" x14ac:dyDescent="0.25">
      <c r="A124" s="61"/>
      <c r="B124" s="73">
        <v>3397</v>
      </c>
      <c r="C124" s="74" t="s">
        <v>193</v>
      </c>
      <c r="D124" s="75">
        <v>0.46</v>
      </c>
      <c r="E124" s="61"/>
      <c r="F124" s="69">
        <f>Cenník[[#This Row],[Kód]]</f>
        <v>3397</v>
      </c>
      <c r="G124" s="70">
        <f>SUM(Výskyt[[#This Row],[1]])</f>
        <v>0</v>
      </c>
      <c r="H124" s="70" t="str">
        <f>IFERROR(RANK(Výskyt[[#This Row],[kód-P]],Výskyt[kód-P],1),"")</f>
        <v/>
      </c>
      <c r="I124" s="70" t="str">
        <f>IF(Výskyt[[#This Row],[ks]]&gt;0,Výskyt[[#This Row],[Kód]],"")</f>
        <v/>
      </c>
      <c r="J124" s="70">
        <f>_xlfn.IFNA(VLOOKUP(Výskyt[[#This Row],[Kód]],'Papierové výrobky'!$C$8:$F$161,4,0),0)+_xlfn.IFNA(VLOOKUP(Výskyt[[#This Row],[Kód]],'Papierové výrobky'!$I$8:$L$162,4,0),0)</f>
        <v>0</v>
      </c>
    </row>
    <row r="125" spans="1:10" x14ac:dyDescent="0.25">
      <c r="A125" s="61"/>
      <c r="B125" s="73">
        <v>3398</v>
      </c>
      <c r="C125" s="74" t="s">
        <v>190</v>
      </c>
      <c r="D125" s="75">
        <v>7.79</v>
      </c>
      <c r="E125" s="61"/>
      <c r="F125" s="69">
        <f>Cenník[[#This Row],[Kód]]</f>
        <v>3398</v>
      </c>
      <c r="G125" s="70">
        <f>SUM(Výskyt[[#This Row],[1]])</f>
        <v>0</v>
      </c>
      <c r="H125" s="70" t="str">
        <f>IFERROR(RANK(Výskyt[[#This Row],[kód-P]],Výskyt[kód-P],1),"")</f>
        <v/>
      </c>
      <c r="I125" s="70" t="str">
        <f>IF(Výskyt[[#This Row],[ks]]&gt;0,Výskyt[[#This Row],[Kód]],"")</f>
        <v/>
      </c>
      <c r="J125" s="70">
        <f>_xlfn.IFNA(VLOOKUP(Výskyt[[#This Row],[Kód]],'Papierové výrobky'!$C$8:$F$161,4,0),0)+_xlfn.IFNA(VLOOKUP(Výskyt[[#This Row],[Kód]],'Papierové výrobky'!$I$8:$L$162,4,0),0)</f>
        <v>0</v>
      </c>
    </row>
    <row r="126" spans="1:10" x14ac:dyDescent="0.25">
      <c r="A126" s="61"/>
      <c r="B126" s="73">
        <v>3399</v>
      </c>
      <c r="C126" s="74" t="s">
        <v>191</v>
      </c>
      <c r="D126" s="75">
        <v>7.79</v>
      </c>
      <c r="E126" s="61"/>
      <c r="F126" s="69">
        <f>Cenník[[#This Row],[Kód]]</f>
        <v>3399</v>
      </c>
      <c r="G126" s="70">
        <f>SUM(Výskyt[[#This Row],[1]])</f>
        <v>0</v>
      </c>
      <c r="H126" s="70" t="str">
        <f>IFERROR(RANK(Výskyt[[#This Row],[kód-P]],Výskyt[kód-P],1),"")</f>
        <v/>
      </c>
      <c r="I126" s="70" t="str">
        <f>IF(Výskyt[[#This Row],[ks]]&gt;0,Výskyt[[#This Row],[Kód]],"")</f>
        <v/>
      </c>
      <c r="J126" s="70">
        <f>_xlfn.IFNA(VLOOKUP(Výskyt[[#This Row],[Kód]],'Papierové výrobky'!$C$8:$F$161,4,0),0)+_xlfn.IFNA(VLOOKUP(Výskyt[[#This Row],[Kód]],'Papierové výrobky'!$I$8:$L$162,4,0),0)</f>
        <v>0</v>
      </c>
    </row>
    <row r="127" spans="1:10" x14ac:dyDescent="0.25">
      <c r="A127" s="61"/>
      <c r="B127" s="73">
        <v>3402</v>
      </c>
      <c r="C127" s="74" t="s">
        <v>174</v>
      </c>
      <c r="D127" s="75">
        <v>6.41</v>
      </c>
      <c r="E127" s="61"/>
      <c r="F127" s="69">
        <f>Cenník[[#This Row],[Kód]]</f>
        <v>3402</v>
      </c>
      <c r="G127" s="70">
        <f>SUM(Výskyt[[#This Row],[1]])</f>
        <v>0</v>
      </c>
      <c r="H127" s="70" t="str">
        <f>IFERROR(RANK(Výskyt[[#This Row],[kód-P]],Výskyt[kód-P],1),"")</f>
        <v/>
      </c>
      <c r="I127" s="70" t="str">
        <f>IF(Výskyt[[#This Row],[ks]]&gt;0,Výskyt[[#This Row],[Kód]],"")</f>
        <v/>
      </c>
      <c r="J127" s="70">
        <f>_xlfn.IFNA(VLOOKUP(Výskyt[[#This Row],[Kód]],'Papierové výrobky'!$C$8:$F$161,4,0),0)+_xlfn.IFNA(VLOOKUP(Výskyt[[#This Row],[Kód]],'Papierové výrobky'!$I$8:$L$162,4,0),0)</f>
        <v>0</v>
      </c>
    </row>
    <row r="128" spans="1:10" x14ac:dyDescent="0.25">
      <c r="A128" s="61"/>
      <c r="B128" s="73">
        <v>3403</v>
      </c>
      <c r="C128" s="74" t="s">
        <v>175</v>
      </c>
      <c r="D128" s="75">
        <v>3.88</v>
      </c>
      <c r="E128" s="61"/>
      <c r="F128" s="69">
        <f>Cenník[[#This Row],[Kód]]</f>
        <v>3403</v>
      </c>
      <c r="G128" s="70">
        <f>SUM(Výskyt[[#This Row],[1]])</f>
        <v>0</v>
      </c>
      <c r="H128" s="70" t="str">
        <f>IFERROR(RANK(Výskyt[[#This Row],[kód-P]],Výskyt[kód-P],1),"")</f>
        <v/>
      </c>
      <c r="I128" s="70" t="str">
        <f>IF(Výskyt[[#This Row],[ks]]&gt;0,Výskyt[[#This Row],[Kód]],"")</f>
        <v/>
      </c>
      <c r="J128" s="70">
        <f>_xlfn.IFNA(VLOOKUP(Výskyt[[#This Row],[Kód]],'Papierové výrobky'!$C$8:$F$161,4,0),0)+_xlfn.IFNA(VLOOKUP(Výskyt[[#This Row],[Kód]],'Papierové výrobky'!$I$8:$L$162,4,0),0)</f>
        <v>0</v>
      </c>
    </row>
    <row r="129" spans="1:10" x14ac:dyDescent="0.25">
      <c r="A129" s="61"/>
      <c r="B129" s="73">
        <v>3404</v>
      </c>
      <c r="C129" s="74" t="s">
        <v>176</v>
      </c>
      <c r="D129" s="75">
        <v>2.2999999999999998</v>
      </c>
      <c r="E129" s="61"/>
      <c r="F129" s="69">
        <f>Cenník[[#This Row],[Kód]]</f>
        <v>3404</v>
      </c>
      <c r="G129" s="70">
        <f>SUM(Výskyt[[#This Row],[1]])</f>
        <v>0</v>
      </c>
      <c r="H129" s="70" t="str">
        <f>IFERROR(RANK(Výskyt[[#This Row],[kód-P]],Výskyt[kód-P],1),"")</f>
        <v/>
      </c>
      <c r="I129" s="70" t="str">
        <f>IF(Výskyt[[#This Row],[ks]]&gt;0,Výskyt[[#This Row],[Kód]],"")</f>
        <v/>
      </c>
      <c r="J129" s="70">
        <f>_xlfn.IFNA(VLOOKUP(Výskyt[[#This Row],[Kód]],'Papierové výrobky'!$C$8:$F$161,4,0),0)+_xlfn.IFNA(VLOOKUP(Výskyt[[#This Row],[Kód]],'Papierové výrobky'!$I$8:$L$162,4,0),0)</f>
        <v>0</v>
      </c>
    </row>
    <row r="130" spans="1:10" x14ac:dyDescent="0.25">
      <c r="A130" s="61"/>
      <c r="B130" s="73">
        <v>3405</v>
      </c>
      <c r="C130" s="74" t="s">
        <v>177</v>
      </c>
      <c r="D130" s="75">
        <v>1.43</v>
      </c>
      <c r="E130" s="61"/>
      <c r="F130" s="69">
        <f>Cenník[[#This Row],[Kód]]</f>
        <v>3405</v>
      </c>
      <c r="G130" s="70">
        <f>SUM(Výskyt[[#This Row],[1]])</f>
        <v>0</v>
      </c>
      <c r="H130" s="70" t="str">
        <f>IFERROR(RANK(Výskyt[[#This Row],[kód-P]],Výskyt[kód-P],1),"")</f>
        <v/>
      </c>
      <c r="I130" s="70" t="str">
        <f>IF(Výskyt[[#This Row],[ks]]&gt;0,Výskyt[[#This Row],[Kód]],"")</f>
        <v/>
      </c>
      <c r="J130" s="70">
        <f>_xlfn.IFNA(VLOOKUP(Výskyt[[#This Row],[Kód]],'Papierové výrobky'!$C$8:$F$161,4,0),0)+_xlfn.IFNA(VLOOKUP(Výskyt[[#This Row],[Kód]],'Papierové výrobky'!$I$8:$L$162,4,0),0)</f>
        <v>0</v>
      </c>
    </row>
    <row r="131" spans="1:10" x14ac:dyDescent="0.25">
      <c r="A131" s="61"/>
      <c r="B131" s="73">
        <v>3410</v>
      </c>
      <c r="C131" s="74" t="s">
        <v>146</v>
      </c>
      <c r="D131" s="75">
        <v>2.3499999999999996</v>
      </c>
      <c r="E131" s="61"/>
      <c r="F131" s="69">
        <f>Cenník[[#This Row],[Kód]]</f>
        <v>3410</v>
      </c>
      <c r="G131" s="70">
        <f>SUM(Výskyt[[#This Row],[1]])</f>
        <v>0</v>
      </c>
      <c r="H131" s="70" t="str">
        <f>IFERROR(RANK(Výskyt[[#This Row],[kód-P]],Výskyt[kód-P],1),"")</f>
        <v/>
      </c>
      <c r="I131" s="70" t="str">
        <f>IF(Výskyt[[#This Row],[ks]]&gt;0,Výskyt[[#This Row],[Kód]],"")</f>
        <v/>
      </c>
      <c r="J131" s="70">
        <f>_xlfn.IFNA(VLOOKUP(Výskyt[[#This Row],[Kód]],'Papierové výrobky'!$C$8:$F$161,4,0),0)+_xlfn.IFNA(VLOOKUP(Výskyt[[#This Row],[Kód]],'Papierové výrobky'!$I$8:$L$162,4,0),0)</f>
        <v>0</v>
      </c>
    </row>
    <row r="132" spans="1:10" x14ac:dyDescent="0.25">
      <c r="A132" s="61"/>
      <c r="B132" s="73">
        <v>3415</v>
      </c>
      <c r="C132" s="74" t="s">
        <v>147</v>
      </c>
      <c r="D132" s="75">
        <v>2.3499999999999996</v>
      </c>
      <c r="E132" s="61"/>
      <c r="F132" s="69">
        <f>Cenník[[#This Row],[Kód]]</f>
        <v>3415</v>
      </c>
      <c r="G132" s="70">
        <f>SUM(Výskyt[[#This Row],[1]])</f>
        <v>0</v>
      </c>
      <c r="H132" s="70" t="str">
        <f>IFERROR(RANK(Výskyt[[#This Row],[kód-P]],Výskyt[kód-P],1),"")</f>
        <v/>
      </c>
      <c r="I132" s="70" t="str">
        <f>IF(Výskyt[[#This Row],[ks]]&gt;0,Výskyt[[#This Row],[Kód]],"")</f>
        <v/>
      </c>
      <c r="J132" s="70">
        <f>_xlfn.IFNA(VLOOKUP(Výskyt[[#This Row],[Kód]],'Papierové výrobky'!$C$8:$F$161,4,0),0)+_xlfn.IFNA(VLOOKUP(Výskyt[[#This Row],[Kód]],'Papierové výrobky'!$I$8:$L$162,4,0),0)</f>
        <v>0</v>
      </c>
    </row>
    <row r="133" spans="1:10" x14ac:dyDescent="0.25">
      <c r="A133" s="61"/>
      <c r="B133" s="73">
        <v>3416</v>
      </c>
      <c r="C133" s="74" t="s">
        <v>148</v>
      </c>
      <c r="D133" s="75">
        <v>2.3499999999999996</v>
      </c>
      <c r="E133" s="61"/>
      <c r="F133" s="69">
        <f>Cenník[[#This Row],[Kód]]</f>
        <v>3416</v>
      </c>
      <c r="G133" s="70">
        <f>SUM(Výskyt[[#This Row],[1]])</f>
        <v>0</v>
      </c>
      <c r="H133" s="70" t="str">
        <f>IFERROR(RANK(Výskyt[[#This Row],[kód-P]],Výskyt[kód-P],1),"")</f>
        <v/>
      </c>
      <c r="I133" s="70" t="str">
        <f>IF(Výskyt[[#This Row],[ks]]&gt;0,Výskyt[[#This Row],[Kód]],"")</f>
        <v/>
      </c>
      <c r="J133" s="70">
        <f>_xlfn.IFNA(VLOOKUP(Výskyt[[#This Row],[Kód]],'Papierové výrobky'!$C$8:$F$161,4,0),0)+_xlfn.IFNA(VLOOKUP(Výskyt[[#This Row],[Kód]],'Papierové výrobky'!$I$8:$L$162,4,0),0)</f>
        <v>0</v>
      </c>
    </row>
    <row r="134" spans="1:10" x14ac:dyDescent="0.25">
      <c r="A134" s="61"/>
      <c r="B134" s="73">
        <v>3425</v>
      </c>
      <c r="C134" s="74" t="s">
        <v>140</v>
      </c>
      <c r="D134" s="75">
        <v>1.42</v>
      </c>
      <c r="E134" s="61"/>
      <c r="F134" s="69">
        <f>Cenník[[#This Row],[Kód]]</f>
        <v>3425</v>
      </c>
      <c r="G134" s="70">
        <f>SUM(Výskyt[[#This Row],[1]])</f>
        <v>0</v>
      </c>
      <c r="H134" s="70" t="str">
        <f>IFERROR(RANK(Výskyt[[#This Row],[kód-P]],Výskyt[kód-P],1),"")</f>
        <v/>
      </c>
      <c r="I134" s="70" t="str">
        <f>IF(Výskyt[[#This Row],[ks]]&gt;0,Výskyt[[#This Row],[Kód]],"")</f>
        <v/>
      </c>
      <c r="J134" s="70">
        <f>_xlfn.IFNA(VLOOKUP(Výskyt[[#This Row],[Kód]],'Papierové výrobky'!$C$8:$F$161,4,0),0)+_xlfn.IFNA(VLOOKUP(Výskyt[[#This Row],[Kód]],'Papierové výrobky'!$I$8:$L$162,4,0),0)</f>
        <v>0</v>
      </c>
    </row>
    <row r="135" spans="1:10" x14ac:dyDescent="0.25">
      <c r="A135" s="61"/>
      <c r="B135" s="73">
        <v>3430</v>
      </c>
      <c r="C135" s="74" t="s">
        <v>141</v>
      </c>
      <c r="D135" s="75">
        <v>1.42</v>
      </c>
      <c r="E135" s="61"/>
      <c r="F135" s="69">
        <f>Cenník[[#This Row],[Kód]]</f>
        <v>3430</v>
      </c>
      <c r="G135" s="70">
        <f>SUM(Výskyt[[#This Row],[1]])</f>
        <v>0</v>
      </c>
      <c r="H135" s="70" t="str">
        <f>IFERROR(RANK(Výskyt[[#This Row],[kód-P]],Výskyt[kód-P],1),"")</f>
        <v/>
      </c>
      <c r="I135" s="70" t="str">
        <f>IF(Výskyt[[#This Row],[ks]]&gt;0,Výskyt[[#This Row],[Kód]],"")</f>
        <v/>
      </c>
      <c r="J135" s="70">
        <f>_xlfn.IFNA(VLOOKUP(Výskyt[[#This Row],[Kód]],'Papierové výrobky'!$C$8:$F$161,4,0),0)+_xlfn.IFNA(VLOOKUP(Výskyt[[#This Row],[Kód]],'Papierové výrobky'!$I$8:$L$162,4,0),0)</f>
        <v>0</v>
      </c>
    </row>
    <row r="136" spans="1:10" x14ac:dyDescent="0.25">
      <c r="A136" s="61"/>
      <c r="B136" s="73">
        <v>3435</v>
      </c>
      <c r="C136" s="74" t="s">
        <v>142</v>
      </c>
      <c r="D136" s="75">
        <v>1.42</v>
      </c>
      <c r="E136" s="61"/>
      <c r="F136" s="69">
        <f>Cenník[[#This Row],[Kód]]</f>
        <v>3435</v>
      </c>
      <c r="G136" s="70">
        <f>SUM(Výskyt[[#This Row],[1]])</f>
        <v>0</v>
      </c>
      <c r="H136" s="70" t="str">
        <f>IFERROR(RANK(Výskyt[[#This Row],[kód-P]],Výskyt[kód-P],1),"")</f>
        <v/>
      </c>
      <c r="I136" s="70" t="str">
        <f>IF(Výskyt[[#This Row],[ks]]&gt;0,Výskyt[[#This Row],[Kód]],"")</f>
        <v/>
      </c>
      <c r="J136" s="70">
        <f>_xlfn.IFNA(VLOOKUP(Výskyt[[#This Row],[Kód]],'Papierové výrobky'!$C$8:$F$161,4,0),0)+_xlfn.IFNA(VLOOKUP(Výskyt[[#This Row],[Kód]],'Papierové výrobky'!$I$8:$L$162,4,0),0)</f>
        <v>0</v>
      </c>
    </row>
    <row r="137" spans="1:10" x14ac:dyDescent="0.25">
      <c r="A137" s="61"/>
      <c r="B137" s="73">
        <v>3445</v>
      </c>
      <c r="C137" s="74" t="s">
        <v>135</v>
      </c>
      <c r="D137" s="75">
        <v>0.76</v>
      </c>
      <c r="E137" s="61"/>
      <c r="F137" s="69">
        <f>Cenník[[#This Row],[Kód]]</f>
        <v>3445</v>
      </c>
      <c r="G137" s="70">
        <f>SUM(Výskyt[[#This Row],[1]])</f>
        <v>0</v>
      </c>
      <c r="H137" s="70" t="str">
        <f>IFERROR(RANK(Výskyt[[#This Row],[kód-P]],Výskyt[kód-P],1),"")</f>
        <v/>
      </c>
      <c r="I137" s="70" t="str">
        <f>IF(Výskyt[[#This Row],[ks]]&gt;0,Výskyt[[#This Row],[Kód]],"")</f>
        <v/>
      </c>
      <c r="J137" s="70">
        <f>_xlfn.IFNA(VLOOKUP(Výskyt[[#This Row],[Kód]],'Papierové výrobky'!$C$8:$F$161,4,0),0)+_xlfn.IFNA(VLOOKUP(Výskyt[[#This Row],[Kód]],'Papierové výrobky'!$I$8:$L$162,4,0),0)</f>
        <v>0</v>
      </c>
    </row>
    <row r="138" spans="1:10" x14ac:dyDescent="0.25">
      <c r="A138" s="61"/>
      <c r="B138" s="73">
        <v>3446</v>
      </c>
      <c r="C138" s="74" t="s">
        <v>136</v>
      </c>
      <c r="D138" s="75">
        <v>0.76</v>
      </c>
      <c r="E138" s="61"/>
      <c r="F138" s="69">
        <f>Cenník[[#This Row],[Kód]]</f>
        <v>3446</v>
      </c>
      <c r="G138" s="70">
        <f>SUM(Výskyt[[#This Row],[1]])</f>
        <v>0</v>
      </c>
      <c r="H138" s="70" t="str">
        <f>IFERROR(RANK(Výskyt[[#This Row],[kód-P]],Výskyt[kód-P],1),"")</f>
        <v/>
      </c>
      <c r="I138" s="70" t="str">
        <f>IF(Výskyt[[#This Row],[ks]]&gt;0,Výskyt[[#This Row],[Kód]],"")</f>
        <v/>
      </c>
      <c r="J138" s="70">
        <f>_xlfn.IFNA(VLOOKUP(Výskyt[[#This Row],[Kód]],'Papierové výrobky'!$C$8:$F$161,4,0),0)+_xlfn.IFNA(VLOOKUP(Výskyt[[#This Row],[Kód]],'Papierové výrobky'!$I$8:$L$162,4,0),0)</f>
        <v>0</v>
      </c>
    </row>
    <row r="139" spans="1:10" x14ac:dyDescent="0.25">
      <c r="A139" s="61"/>
      <c r="B139" s="73">
        <v>3455</v>
      </c>
      <c r="C139" s="74" t="s">
        <v>240</v>
      </c>
      <c r="D139" s="75">
        <v>0.28999999999999998</v>
      </c>
      <c r="E139" s="61"/>
      <c r="F139" s="69">
        <f>Cenník[[#This Row],[Kód]]</f>
        <v>3455</v>
      </c>
      <c r="G139" s="70">
        <f>SUM(Výskyt[[#This Row],[1]])</f>
        <v>0</v>
      </c>
      <c r="H139" s="70" t="str">
        <f>IFERROR(RANK(Výskyt[[#This Row],[kód-P]],Výskyt[kód-P],1),"")</f>
        <v/>
      </c>
      <c r="I139" s="70" t="str">
        <f>IF(Výskyt[[#This Row],[ks]]&gt;0,Výskyt[[#This Row],[Kód]],"")</f>
        <v/>
      </c>
      <c r="J139" s="70">
        <f>_xlfn.IFNA(VLOOKUP(Výskyt[[#This Row],[Kód]],'Papierové výrobky'!$C$8:$F$161,4,0),0)+_xlfn.IFNA(VLOOKUP(Výskyt[[#This Row],[Kód]],'Papierové výrobky'!$I$8:$L$162,4,0),0)</f>
        <v>0</v>
      </c>
    </row>
    <row r="140" spans="1:10" x14ac:dyDescent="0.25">
      <c r="A140" s="61"/>
      <c r="B140" s="73">
        <v>3460</v>
      </c>
      <c r="C140" s="74" t="s">
        <v>241</v>
      </c>
      <c r="D140" s="75">
        <v>0.28999999999999998</v>
      </c>
      <c r="E140" s="61"/>
      <c r="F140" s="69">
        <f>Cenník[[#This Row],[Kód]]</f>
        <v>3460</v>
      </c>
      <c r="G140" s="70">
        <f>SUM(Výskyt[[#This Row],[1]])</f>
        <v>0</v>
      </c>
      <c r="H140" s="70" t="str">
        <f>IFERROR(RANK(Výskyt[[#This Row],[kód-P]],Výskyt[kód-P],1),"")</f>
        <v/>
      </c>
      <c r="I140" s="70" t="str">
        <f>IF(Výskyt[[#This Row],[ks]]&gt;0,Výskyt[[#This Row],[Kód]],"")</f>
        <v/>
      </c>
      <c r="J140" s="70">
        <f>_xlfn.IFNA(VLOOKUP(Výskyt[[#This Row],[Kód]],'Papierové výrobky'!$C$8:$F$161,4,0),0)+_xlfn.IFNA(VLOOKUP(Výskyt[[#This Row],[Kód]],'Papierové výrobky'!$I$8:$L$162,4,0),0)</f>
        <v>0</v>
      </c>
    </row>
    <row r="141" spans="1:10" x14ac:dyDescent="0.25">
      <c r="A141" s="61"/>
      <c r="B141" s="73">
        <v>3469</v>
      </c>
      <c r="C141" s="74" t="s">
        <v>143</v>
      </c>
      <c r="D141" s="75">
        <v>1.69</v>
      </c>
      <c r="E141" s="61"/>
      <c r="F141" s="69">
        <f>Cenník[[#This Row],[Kód]]</f>
        <v>3469</v>
      </c>
      <c r="G141" s="70">
        <f>SUM(Výskyt[[#This Row],[1]])</f>
        <v>0</v>
      </c>
      <c r="H141" s="70" t="str">
        <f>IFERROR(RANK(Výskyt[[#This Row],[kód-P]],Výskyt[kód-P],1),"")</f>
        <v/>
      </c>
      <c r="I141" s="70" t="str">
        <f>IF(Výskyt[[#This Row],[ks]]&gt;0,Výskyt[[#This Row],[Kód]],"")</f>
        <v/>
      </c>
      <c r="J141" s="70">
        <f>_xlfn.IFNA(VLOOKUP(Výskyt[[#This Row],[Kód]],'Papierové výrobky'!$C$8:$F$161,4,0),0)+_xlfn.IFNA(VLOOKUP(Výskyt[[#This Row],[Kód]],'Papierové výrobky'!$I$8:$L$162,4,0),0)</f>
        <v>0</v>
      </c>
    </row>
    <row r="142" spans="1:10" x14ac:dyDescent="0.25">
      <c r="A142" s="61"/>
      <c r="B142" s="73">
        <v>3470</v>
      </c>
      <c r="C142" s="74" t="s">
        <v>144</v>
      </c>
      <c r="D142" s="75">
        <v>1.69</v>
      </c>
      <c r="E142" s="61"/>
      <c r="F142" s="69">
        <f>Cenník[[#This Row],[Kód]]</f>
        <v>3470</v>
      </c>
      <c r="G142" s="70">
        <f>SUM(Výskyt[[#This Row],[1]])</f>
        <v>0</v>
      </c>
      <c r="H142" s="70" t="str">
        <f>IFERROR(RANK(Výskyt[[#This Row],[kód-P]],Výskyt[kód-P],1),"")</f>
        <v/>
      </c>
      <c r="I142" s="70" t="str">
        <f>IF(Výskyt[[#This Row],[ks]]&gt;0,Výskyt[[#This Row],[Kód]],"")</f>
        <v/>
      </c>
      <c r="J142" s="70">
        <f>_xlfn.IFNA(VLOOKUP(Výskyt[[#This Row],[Kód]],'Papierové výrobky'!$C$8:$F$161,4,0),0)+_xlfn.IFNA(VLOOKUP(Výskyt[[#This Row],[Kód]],'Papierové výrobky'!$I$8:$L$162,4,0),0)</f>
        <v>0</v>
      </c>
    </row>
    <row r="143" spans="1:10" x14ac:dyDescent="0.25">
      <c r="A143" s="61"/>
      <c r="B143" s="73">
        <v>3471</v>
      </c>
      <c r="C143" s="74" t="s">
        <v>145</v>
      </c>
      <c r="D143" s="75">
        <v>1.69</v>
      </c>
      <c r="E143" s="61"/>
      <c r="F143" s="69">
        <f>Cenník[[#This Row],[Kód]]</f>
        <v>3471</v>
      </c>
      <c r="G143" s="70">
        <f>SUM(Výskyt[[#This Row],[1]])</f>
        <v>0</v>
      </c>
      <c r="H143" s="70" t="str">
        <f>IFERROR(RANK(Výskyt[[#This Row],[kód-P]],Výskyt[kód-P],1),"")</f>
        <v/>
      </c>
      <c r="I143" s="70" t="str">
        <f>IF(Výskyt[[#This Row],[ks]]&gt;0,Výskyt[[#This Row],[Kód]],"")</f>
        <v/>
      </c>
      <c r="J143" s="70">
        <f>_xlfn.IFNA(VLOOKUP(Výskyt[[#This Row],[Kód]],'Papierové výrobky'!$C$8:$F$161,4,0),0)+_xlfn.IFNA(VLOOKUP(Výskyt[[#This Row],[Kód]],'Papierové výrobky'!$I$8:$L$162,4,0),0)</f>
        <v>0</v>
      </c>
    </row>
    <row r="144" spans="1:10" x14ac:dyDescent="0.25">
      <c r="A144" s="61"/>
      <c r="B144" s="73">
        <v>3484</v>
      </c>
      <c r="C144" s="74" t="s">
        <v>137</v>
      </c>
      <c r="D144" s="75">
        <v>0.94000000000000006</v>
      </c>
      <c r="E144" s="61"/>
      <c r="F144" s="69">
        <f>Cenník[[#This Row],[Kód]]</f>
        <v>3484</v>
      </c>
      <c r="G144" s="70">
        <f>SUM(Výskyt[[#This Row],[1]])</f>
        <v>0</v>
      </c>
      <c r="H144" s="70" t="str">
        <f>IFERROR(RANK(Výskyt[[#This Row],[kód-P]],Výskyt[kód-P],1),"")</f>
        <v/>
      </c>
      <c r="I144" s="70" t="str">
        <f>IF(Výskyt[[#This Row],[ks]]&gt;0,Výskyt[[#This Row],[Kód]],"")</f>
        <v/>
      </c>
      <c r="J144" s="70">
        <f>_xlfn.IFNA(VLOOKUP(Výskyt[[#This Row],[Kód]],'Papierové výrobky'!$C$8:$F$161,4,0),0)+_xlfn.IFNA(VLOOKUP(Výskyt[[#This Row],[Kód]],'Papierové výrobky'!$I$8:$L$162,4,0),0)</f>
        <v>0</v>
      </c>
    </row>
    <row r="145" spans="1:10" x14ac:dyDescent="0.25">
      <c r="A145" s="61"/>
      <c r="B145" s="73">
        <v>3485</v>
      </c>
      <c r="C145" s="74" t="s">
        <v>138</v>
      </c>
      <c r="D145" s="75">
        <v>0.94000000000000006</v>
      </c>
      <c r="E145" s="61"/>
      <c r="F145" s="69">
        <f>Cenník[[#This Row],[Kód]]</f>
        <v>3485</v>
      </c>
      <c r="G145" s="70">
        <f>SUM(Výskyt[[#This Row],[1]])</f>
        <v>0</v>
      </c>
      <c r="H145" s="70" t="str">
        <f>IFERROR(RANK(Výskyt[[#This Row],[kód-P]],Výskyt[kód-P],1),"")</f>
        <v/>
      </c>
      <c r="I145" s="70" t="str">
        <f>IF(Výskyt[[#This Row],[ks]]&gt;0,Výskyt[[#This Row],[Kód]],"")</f>
        <v/>
      </c>
      <c r="J145" s="70">
        <f>_xlfn.IFNA(VLOOKUP(Výskyt[[#This Row],[Kód]],'Papierové výrobky'!$C$8:$F$161,4,0),0)+_xlfn.IFNA(VLOOKUP(Výskyt[[#This Row],[Kód]],'Papierové výrobky'!$I$8:$L$162,4,0),0)</f>
        <v>0</v>
      </c>
    </row>
    <row r="146" spans="1:10" x14ac:dyDescent="0.25">
      <c r="A146" s="61"/>
      <c r="B146" s="73">
        <v>3486</v>
      </c>
      <c r="C146" s="74" t="s">
        <v>139</v>
      </c>
      <c r="D146" s="75">
        <v>0.94000000000000006</v>
      </c>
      <c r="E146" s="61"/>
      <c r="F146" s="69">
        <f>Cenník[[#This Row],[Kód]]</f>
        <v>3486</v>
      </c>
      <c r="G146" s="70">
        <f>SUM(Výskyt[[#This Row],[1]])</f>
        <v>0</v>
      </c>
      <c r="H146" s="70" t="str">
        <f>IFERROR(RANK(Výskyt[[#This Row],[kód-P]],Výskyt[kód-P],1),"")</f>
        <v/>
      </c>
      <c r="I146" s="70" t="str">
        <f>IF(Výskyt[[#This Row],[ks]]&gt;0,Výskyt[[#This Row],[Kód]],"")</f>
        <v/>
      </c>
      <c r="J146" s="70">
        <f>_xlfn.IFNA(VLOOKUP(Výskyt[[#This Row],[Kód]],'Papierové výrobky'!$C$8:$F$161,4,0),0)+_xlfn.IFNA(VLOOKUP(Výskyt[[#This Row],[Kód]],'Papierové výrobky'!$I$8:$L$162,4,0),0)</f>
        <v>0</v>
      </c>
    </row>
    <row r="147" spans="1:10" x14ac:dyDescent="0.25">
      <c r="A147" s="61"/>
      <c r="B147" s="73">
        <v>3499</v>
      </c>
      <c r="C147" s="74" t="s">
        <v>132</v>
      </c>
      <c r="D147" s="75">
        <v>0.56000000000000005</v>
      </c>
      <c r="E147" s="61"/>
      <c r="F147" s="69">
        <f>Cenník[[#This Row],[Kód]]</f>
        <v>3499</v>
      </c>
      <c r="G147" s="70">
        <f>SUM(Výskyt[[#This Row],[1]])</f>
        <v>0</v>
      </c>
      <c r="H147" s="70" t="str">
        <f>IFERROR(RANK(Výskyt[[#This Row],[kód-P]],Výskyt[kód-P],1),"")</f>
        <v/>
      </c>
      <c r="I147" s="70" t="str">
        <f>IF(Výskyt[[#This Row],[ks]]&gt;0,Výskyt[[#This Row],[Kód]],"")</f>
        <v/>
      </c>
      <c r="J147" s="70">
        <f>_xlfn.IFNA(VLOOKUP(Výskyt[[#This Row],[Kód]],'Papierové výrobky'!$C$8:$F$161,4,0),0)+_xlfn.IFNA(VLOOKUP(Výskyt[[#This Row],[Kód]],'Papierové výrobky'!$I$8:$L$162,4,0),0)</f>
        <v>0</v>
      </c>
    </row>
    <row r="148" spans="1:10" x14ac:dyDescent="0.25">
      <c r="A148" s="61"/>
      <c r="B148" s="73">
        <v>3500</v>
      </c>
      <c r="C148" s="74" t="s">
        <v>133</v>
      </c>
      <c r="D148" s="75">
        <v>0.56000000000000005</v>
      </c>
      <c r="E148" s="61"/>
      <c r="F148" s="69">
        <f>Cenník[[#This Row],[Kód]]</f>
        <v>3500</v>
      </c>
      <c r="G148" s="70">
        <f>SUM(Výskyt[[#This Row],[1]])</f>
        <v>0</v>
      </c>
      <c r="H148" s="70" t="str">
        <f>IFERROR(RANK(Výskyt[[#This Row],[kód-P]],Výskyt[kód-P],1),"")</f>
        <v/>
      </c>
      <c r="I148" s="70" t="str">
        <f>IF(Výskyt[[#This Row],[ks]]&gt;0,Výskyt[[#This Row],[Kód]],"")</f>
        <v/>
      </c>
      <c r="J148" s="70">
        <f>_xlfn.IFNA(VLOOKUP(Výskyt[[#This Row],[Kód]],'Papierové výrobky'!$C$8:$F$161,4,0),0)+_xlfn.IFNA(VLOOKUP(Výskyt[[#This Row],[Kód]],'Papierové výrobky'!$I$8:$L$162,4,0),0)</f>
        <v>0</v>
      </c>
    </row>
    <row r="149" spans="1:10" x14ac:dyDescent="0.25">
      <c r="A149" s="61"/>
      <c r="B149" s="73">
        <v>3501</v>
      </c>
      <c r="C149" s="74" t="s">
        <v>134</v>
      </c>
      <c r="D149" s="75">
        <v>0.56000000000000005</v>
      </c>
      <c r="E149" s="61"/>
      <c r="F149" s="69">
        <f>Cenník[[#This Row],[Kód]]</f>
        <v>3501</v>
      </c>
      <c r="G149" s="70">
        <f>SUM(Výskyt[[#This Row],[1]])</f>
        <v>0</v>
      </c>
      <c r="H149" s="70" t="str">
        <f>IFERROR(RANK(Výskyt[[#This Row],[kód-P]],Výskyt[kód-P],1),"")</f>
        <v/>
      </c>
      <c r="I149" s="70" t="str">
        <f>IF(Výskyt[[#This Row],[ks]]&gt;0,Výskyt[[#This Row],[Kód]],"")</f>
        <v/>
      </c>
      <c r="J149" s="70">
        <f>_xlfn.IFNA(VLOOKUP(Výskyt[[#This Row],[Kód]],'Papierové výrobky'!$C$8:$F$161,4,0),0)+_xlfn.IFNA(VLOOKUP(Výskyt[[#This Row],[Kód]],'Papierové výrobky'!$I$8:$L$162,4,0),0)</f>
        <v>0</v>
      </c>
    </row>
    <row r="150" spans="1:10" x14ac:dyDescent="0.25">
      <c r="A150" s="61"/>
      <c r="B150" s="73">
        <v>3510</v>
      </c>
      <c r="C150" s="74" t="s">
        <v>129</v>
      </c>
      <c r="D150" s="75">
        <v>0.34</v>
      </c>
      <c r="E150" s="61"/>
      <c r="F150" s="69">
        <f>Cenník[[#This Row],[Kód]]</f>
        <v>3510</v>
      </c>
      <c r="G150" s="70">
        <f>SUM(Výskyt[[#This Row],[1]])</f>
        <v>0</v>
      </c>
      <c r="H150" s="70" t="str">
        <f>IFERROR(RANK(Výskyt[[#This Row],[kód-P]],Výskyt[kód-P],1),"")</f>
        <v/>
      </c>
      <c r="I150" s="70" t="str">
        <f>IF(Výskyt[[#This Row],[ks]]&gt;0,Výskyt[[#This Row],[Kód]],"")</f>
        <v/>
      </c>
      <c r="J150" s="70">
        <f>_xlfn.IFNA(VLOOKUP(Výskyt[[#This Row],[Kód]],'Papierové výrobky'!$C$8:$F$161,4,0),0)+_xlfn.IFNA(VLOOKUP(Výskyt[[#This Row],[Kód]],'Papierové výrobky'!$I$8:$L$162,4,0),0)</f>
        <v>0</v>
      </c>
    </row>
    <row r="151" spans="1:10" x14ac:dyDescent="0.25">
      <c r="A151" s="61"/>
      <c r="B151" s="73">
        <v>3515</v>
      </c>
      <c r="C151" s="74" t="s">
        <v>130</v>
      </c>
      <c r="D151" s="75">
        <v>0.34</v>
      </c>
      <c r="E151" s="61"/>
      <c r="F151" s="69">
        <f>Cenník[[#This Row],[Kód]]</f>
        <v>3515</v>
      </c>
      <c r="G151" s="70">
        <f>SUM(Výskyt[[#This Row],[1]])</f>
        <v>0</v>
      </c>
      <c r="H151" s="70" t="str">
        <f>IFERROR(RANK(Výskyt[[#This Row],[kód-P]],Výskyt[kód-P],1),"")</f>
        <v/>
      </c>
      <c r="I151" s="70" t="str">
        <f>IF(Výskyt[[#This Row],[ks]]&gt;0,Výskyt[[#This Row],[Kód]],"")</f>
        <v/>
      </c>
      <c r="J151" s="70">
        <f>_xlfn.IFNA(VLOOKUP(Výskyt[[#This Row],[Kód]],'Papierové výrobky'!$C$8:$F$161,4,0),0)+_xlfn.IFNA(VLOOKUP(Výskyt[[#This Row],[Kód]],'Papierové výrobky'!$I$8:$L$162,4,0),0)</f>
        <v>0</v>
      </c>
    </row>
    <row r="152" spans="1:10" x14ac:dyDescent="0.25">
      <c r="A152" s="61"/>
      <c r="B152" s="73">
        <v>3516</v>
      </c>
      <c r="C152" s="74" t="s">
        <v>131</v>
      </c>
      <c r="D152" s="75">
        <v>0.34</v>
      </c>
      <c r="E152" s="61"/>
      <c r="F152" s="69">
        <f>Cenník[[#This Row],[Kód]]</f>
        <v>3516</v>
      </c>
      <c r="G152" s="70">
        <f>SUM(Výskyt[[#This Row],[1]])</f>
        <v>0</v>
      </c>
      <c r="H152" s="70" t="str">
        <f>IFERROR(RANK(Výskyt[[#This Row],[kód-P]],Výskyt[kód-P],1),"")</f>
        <v/>
      </c>
      <c r="I152" s="70" t="str">
        <f>IF(Výskyt[[#This Row],[ks]]&gt;0,Výskyt[[#This Row],[Kód]],"")</f>
        <v/>
      </c>
      <c r="J152" s="70">
        <f>_xlfn.IFNA(VLOOKUP(Výskyt[[#This Row],[Kód]],'Papierové výrobky'!$C$8:$F$161,4,0),0)+_xlfn.IFNA(VLOOKUP(Výskyt[[#This Row],[Kód]],'Papierové výrobky'!$I$8:$L$162,4,0),0)</f>
        <v>0</v>
      </c>
    </row>
    <row r="153" spans="1:10" x14ac:dyDescent="0.25">
      <c r="A153" s="61"/>
      <c r="B153" s="73">
        <v>3520</v>
      </c>
      <c r="C153" s="74" t="s">
        <v>152</v>
      </c>
      <c r="D153" s="75">
        <v>1.57</v>
      </c>
      <c r="E153" s="61"/>
      <c r="F153" s="69">
        <f>Cenník[[#This Row],[Kód]]</f>
        <v>3520</v>
      </c>
      <c r="G153" s="70">
        <f>SUM(Výskyt[[#This Row],[1]])</f>
        <v>0</v>
      </c>
      <c r="H153" s="70" t="str">
        <f>IFERROR(RANK(Výskyt[[#This Row],[kód-P]],Výskyt[kód-P],1),"")</f>
        <v/>
      </c>
      <c r="I153" s="70" t="str">
        <f>IF(Výskyt[[#This Row],[ks]]&gt;0,Výskyt[[#This Row],[Kód]],"")</f>
        <v/>
      </c>
      <c r="J153" s="70">
        <f>_xlfn.IFNA(VLOOKUP(Výskyt[[#This Row],[Kód]],'Papierové výrobky'!$C$8:$F$161,4,0),0)+_xlfn.IFNA(VLOOKUP(Výskyt[[#This Row],[Kód]],'Papierové výrobky'!$I$8:$L$162,4,0),0)</f>
        <v>0</v>
      </c>
    </row>
    <row r="154" spans="1:10" x14ac:dyDescent="0.25">
      <c r="A154" s="61"/>
      <c r="B154" s="73">
        <v>3525</v>
      </c>
      <c r="C154" s="74" t="s">
        <v>153</v>
      </c>
      <c r="D154" s="75">
        <v>1.57</v>
      </c>
      <c r="E154" s="61"/>
      <c r="F154" s="69">
        <f>Cenník[[#This Row],[Kód]]</f>
        <v>3525</v>
      </c>
      <c r="G154" s="70">
        <f>SUM(Výskyt[[#This Row],[1]])</f>
        <v>0</v>
      </c>
      <c r="H154" s="70" t="str">
        <f>IFERROR(RANK(Výskyt[[#This Row],[kód-P]],Výskyt[kód-P],1),"")</f>
        <v/>
      </c>
      <c r="I154" s="70" t="str">
        <f>IF(Výskyt[[#This Row],[ks]]&gt;0,Výskyt[[#This Row],[Kód]],"")</f>
        <v/>
      </c>
      <c r="J154" s="70">
        <f>_xlfn.IFNA(VLOOKUP(Výskyt[[#This Row],[Kód]],'Papierové výrobky'!$C$8:$F$161,4,0),0)+_xlfn.IFNA(VLOOKUP(Výskyt[[#This Row],[Kód]],'Papierové výrobky'!$I$8:$L$162,4,0),0)</f>
        <v>0</v>
      </c>
    </row>
    <row r="155" spans="1:10" x14ac:dyDescent="0.25">
      <c r="A155" s="61"/>
      <c r="B155" s="73">
        <v>3530</v>
      </c>
      <c r="C155" s="74" t="s">
        <v>154</v>
      </c>
      <c r="D155" s="75">
        <v>1.57</v>
      </c>
      <c r="E155" s="61"/>
      <c r="F155" s="69">
        <f>Cenník[[#This Row],[Kód]]</f>
        <v>3530</v>
      </c>
      <c r="G155" s="70">
        <f>SUM(Výskyt[[#This Row],[1]])</f>
        <v>0</v>
      </c>
      <c r="H155" s="70" t="str">
        <f>IFERROR(RANK(Výskyt[[#This Row],[kód-P]],Výskyt[kód-P],1),"")</f>
        <v/>
      </c>
      <c r="I155" s="70" t="str">
        <f>IF(Výskyt[[#This Row],[ks]]&gt;0,Výskyt[[#This Row],[Kód]],"")</f>
        <v/>
      </c>
      <c r="J155" s="70">
        <f>_xlfn.IFNA(VLOOKUP(Výskyt[[#This Row],[Kód]],'Papierové výrobky'!$C$8:$F$161,4,0),0)+_xlfn.IFNA(VLOOKUP(Výskyt[[#This Row],[Kód]],'Papierové výrobky'!$I$8:$L$162,4,0),0)</f>
        <v>0</v>
      </c>
    </row>
    <row r="156" spans="1:10" x14ac:dyDescent="0.25">
      <c r="A156" s="61"/>
      <c r="B156" s="73">
        <v>3535</v>
      </c>
      <c r="C156" s="74" t="s">
        <v>149</v>
      </c>
      <c r="D156" s="75">
        <v>0.94</v>
      </c>
      <c r="E156" s="61"/>
      <c r="F156" s="69">
        <f>Cenník[[#This Row],[Kód]]</f>
        <v>3535</v>
      </c>
      <c r="G156" s="70">
        <f>SUM(Výskyt[[#This Row],[1]])</f>
        <v>0</v>
      </c>
      <c r="H156" s="70" t="str">
        <f>IFERROR(RANK(Výskyt[[#This Row],[kód-P]],Výskyt[kód-P],1),"")</f>
        <v/>
      </c>
      <c r="I156" s="70" t="str">
        <f>IF(Výskyt[[#This Row],[ks]]&gt;0,Výskyt[[#This Row],[Kód]],"")</f>
        <v/>
      </c>
      <c r="J156" s="70">
        <f>_xlfn.IFNA(VLOOKUP(Výskyt[[#This Row],[Kód]],'Papierové výrobky'!$C$8:$F$161,4,0),0)+_xlfn.IFNA(VLOOKUP(Výskyt[[#This Row],[Kód]],'Papierové výrobky'!$I$8:$L$162,4,0),0)</f>
        <v>0</v>
      </c>
    </row>
    <row r="157" spans="1:10" x14ac:dyDescent="0.25">
      <c r="A157" s="61"/>
      <c r="B157" s="73">
        <v>3540</v>
      </c>
      <c r="C157" s="74" t="s">
        <v>150</v>
      </c>
      <c r="D157" s="75">
        <v>0.94</v>
      </c>
      <c r="E157" s="61"/>
      <c r="F157" s="69">
        <f>Cenník[[#This Row],[Kód]]</f>
        <v>3540</v>
      </c>
      <c r="G157" s="70">
        <f>SUM(Výskyt[[#This Row],[1]])</f>
        <v>0</v>
      </c>
      <c r="H157" s="70" t="str">
        <f>IFERROR(RANK(Výskyt[[#This Row],[kód-P]],Výskyt[kód-P],1),"")</f>
        <v/>
      </c>
      <c r="I157" s="70" t="str">
        <f>IF(Výskyt[[#This Row],[ks]]&gt;0,Výskyt[[#This Row],[Kód]],"")</f>
        <v/>
      </c>
      <c r="J157" s="70">
        <f>_xlfn.IFNA(VLOOKUP(Výskyt[[#This Row],[Kód]],'Papierové výrobky'!$C$8:$F$161,4,0),0)+_xlfn.IFNA(VLOOKUP(Výskyt[[#This Row],[Kód]],'Papierové výrobky'!$I$8:$L$162,4,0),0)</f>
        <v>0</v>
      </c>
    </row>
    <row r="158" spans="1:10" x14ac:dyDescent="0.25">
      <c r="A158" s="61"/>
      <c r="B158" s="73">
        <v>3545</v>
      </c>
      <c r="C158" s="74" t="s">
        <v>151</v>
      </c>
      <c r="D158" s="75">
        <v>0.94</v>
      </c>
      <c r="E158" s="61"/>
      <c r="F158" s="69">
        <f>Cenník[[#This Row],[Kód]]</f>
        <v>3545</v>
      </c>
      <c r="G158" s="70">
        <f>SUM(Výskyt[[#This Row],[1]])</f>
        <v>0</v>
      </c>
      <c r="H158" s="70" t="str">
        <f>IFERROR(RANK(Výskyt[[#This Row],[kód-P]],Výskyt[kód-P],1),"")</f>
        <v/>
      </c>
      <c r="I158" s="70" t="str">
        <f>IF(Výskyt[[#This Row],[ks]]&gt;0,Výskyt[[#This Row],[Kód]],"")</f>
        <v/>
      </c>
      <c r="J158" s="70">
        <f>_xlfn.IFNA(VLOOKUP(Výskyt[[#This Row],[Kód]],'Papierové výrobky'!$C$8:$F$161,4,0),0)+_xlfn.IFNA(VLOOKUP(Výskyt[[#This Row],[Kód]],'Papierové výrobky'!$I$8:$L$162,4,0),0)</f>
        <v>0</v>
      </c>
    </row>
    <row r="159" spans="1:10" x14ac:dyDescent="0.25">
      <c r="A159" s="61"/>
      <c r="B159" s="73">
        <v>3591</v>
      </c>
      <c r="C159" s="74" t="s">
        <v>164</v>
      </c>
      <c r="D159" s="75">
        <v>4.49</v>
      </c>
      <c r="E159" s="61"/>
      <c r="F159" s="69">
        <f>Cenník[[#This Row],[Kód]]</f>
        <v>3591</v>
      </c>
      <c r="G159" s="70">
        <f>SUM(Výskyt[[#This Row],[1]])</f>
        <v>0</v>
      </c>
      <c r="H159" s="70" t="str">
        <f>IFERROR(RANK(Výskyt[[#This Row],[kód-P]],Výskyt[kód-P],1),"")</f>
        <v/>
      </c>
      <c r="I159" s="70" t="str">
        <f>IF(Výskyt[[#This Row],[ks]]&gt;0,Výskyt[[#This Row],[Kód]],"")</f>
        <v/>
      </c>
      <c r="J159" s="70">
        <f>_xlfn.IFNA(VLOOKUP(Výskyt[[#This Row],[Kód]],'Papierové výrobky'!$C$8:$F$161,4,0),0)+_xlfn.IFNA(VLOOKUP(Výskyt[[#This Row],[Kód]],'Papierové výrobky'!$I$8:$L$162,4,0),0)</f>
        <v>0</v>
      </c>
    </row>
    <row r="160" spans="1:10" x14ac:dyDescent="0.25">
      <c r="A160" s="61"/>
      <c r="B160" s="73">
        <v>3592</v>
      </c>
      <c r="C160" s="74" t="s">
        <v>163</v>
      </c>
      <c r="D160" s="75">
        <v>2.75</v>
      </c>
      <c r="E160" s="61"/>
      <c r="F160" s="69">
        <f>Cenník[[#This Row],[Kód]]</f>
        <v>3592</v>
      </c>
      <c r="G160" s="70">
        <f>SUM(Výskyt[[#This Row],[1]])</f>
        <v>0</v>
      </c>
      <c r="H160" s="70" t="str">
        <f>IFERROR(RANK(Výskyt[[#This Row],[kód-P]],Výskyt[kód-P],1),"")</f>
        <v/>
      </c>
      <c r="I160" s="70" t="str">
        <f>IF(Výskyt[[#This Row],[ks]]&gt;0,Výskyt[[#This Row],[Kód]],"")</f>
        <v/>
      </c>
      <c r="J160" s="70">
        <f>_xlfn.IFNA(VLOOKUP(Výskyt[[#This Row],[Kód]],'Papierové výrobky'!$C$8:$F$161,4,0),0)+_xlfn.IFNA(VLOOKUP(Výskyt[[#This Row],[Kód]],'Papierové výrobky'!$I$8:$L$162,4,0),0)</f>
        <v>0</v>
      </c>
    </row>
    <row r="161" spans="1:10" x14ac:dyDescent="0.25">
      <c r="A161" s="61"/>
      <c r="B161" s="73">
        <v>3593</v>
      </c>
      <c r="C161" s="74" t="s">
        <v>247</v>
      </c>
      <c r="D161" s="75">
        <v>1.99</v>
      </c>
      <c r="E161" s="61"/>
      <c r="F161" s="69">
        <f>Cenník[[#This Row],[Kód]]</f>
        <v>3593</v>
      </c>
      <c r="G161" s="70">
        <f>SUM(Výskyt[[#This Row],[1]])</f>
        <v>0</v>
      </c>
      <c r="H161" s="70" t="str">
        <f>IFERROR(RANK(Výskyt[[#This Row],[kód-P]],Výskyt[kód-P],1),"")</f>
        <v/>
      </c>
      <c r="I161" s="70" t="str">
        <f>IF(Výskyt[[#This Row],[ks]]&gt;0,Výskyt[[#This Row],[Kód]],"")</f>
        <v/>
      </c>
      <c r="J161" s="70">
        <f>_xlfn.IFNA(VLOOKUP(Výskyt[[#This Row],[Kód]],'Papierové výrobky'!$C$8:$F$161,4,0),0)+_xlfn.IFNA(VLOOKUP(Výskyt[[#This Row],[Kód]],'Papierové výrobky'!$I$8:$L$162,4,0),0)</f>
        <v>0</v>
      </c>
    </row>
    <row r="162" spans="1:10" x14ac:dyDescent="0.25">
      <c r="A162" s="61"/>
      <c r="B162" s="73">
        <v>3594</v>
      </c>
      <c r="C162" s="74" t="s">
        <v>248</v>
      </c>
      <c r="D162" s="75">
        <v>4.1500000000000004</v>
      </c>
      <c r="E162" s="61"/>
      <c r="F162" s="69">
        <f>Cenník[[#This Row],[Kód]]</f>
        <v>3594</v>
      </c>
      <c r="G162" s="70">
        <f>SUM(Výskyt[[#This Row],[1]])</f>
        <v>0</v>
      </c>
      <c r="H162" s="70" t="str">
        <f>IFERROR(RANK(Výskyt[[#This Row],[kód-P]],Výskyt[kód-P],1),"")</f>
        <v/>
      </c>
      <c r="I162" s="70" t="str">
        <f>IF(Výskyt[[#This Row],[ks]]&gt;0,Výskyt[[#This Row],[Kód]],"")</f>
        <v/>
      </c>
      <c r="J162" s="70">
        <f>_xlfn.IFNA(VLOOKUP(Výskyt[[#This Row],[Kód]],'Papierové výrobky'!$C$8:$F$161,4,0),0)+_xlfn.IFNA(VLOOKUP(Výskyt[[#This Row],[Kód]],'Papierové výrobky'!$I$8:$L$162,4,0),0)</f>
        <v>0</v>
      </c>
    </row>
    <row r="163" spans="1:10" x14ac:dyDescent="0.25">
      <c r="A163" s="61"/>
      <c r="B163" s="73">
        <v>3595</v>
      </c>
      <c r="C163" s="74" t="s">
        <v>249</v>
      </c>
      <c r="D163" s="75">
        <v>2.5</v>
      </c>
      <c r="E163" s="61"/>
      <c r="F163" s="69">
        <f>Cenník[[#This Row],[Kód]]</f>
        <v>3595</v>
      </c>
      <c r="G163" s="70">
        <f>SUM(Výskyt[[#This Row],[1]])</f>
        <v>0</v>
      </c>
      <c r="H163" s="70" t="str">
        <f>IFERROR(RANK(Výskyt[[#This Row],[kód-P]],Výskyt[kód-P],1),"")</f>
        <v/>
      </c>
      <c r="I163" s="70" t="str">
        <f>IF(Výskyt[[#This Row],[ks]]&gt;0,Výskyt[[#This Row],[Kód]],"")</f>
        <v/>
      </c>
      <c r="J163" s="70">
        <f>_xlfn.IFNA(VLOOKUP(Výskyt[[#This Row],[Kód]],'Papierové výrobky'!$C$8:$F$161,4,0),0)+_xlfn.IFNA(VLOOKUP(Výskyt[[#This Row],[Kód]],'Papierové výrobky'!$I$8:$L$162,4,0),0)</f>
        <v>0</v>
      </c>
    </row>
    <row r="164" spans="1:10" x14ac:dyDescent="0.25">
      <c r="A164" s="61"/>
      <c r="B164" s="73">
        <v>3605</v>
      </c>
      <c r="C164" s="74" t="s">
        <v>171</v>
      </c>
      <c r="D164" s="75">
        <v>2.5599999999999996</v>
      </c>
      <c r="E164" s="61"/>
      <c r="F164" s="69">
        <f>Cenník[[#This Row],[Kód]]</f>
        <v>3605</v>
      </c>
      <c r="G164" s="70">
        <f>SUM(Výskyt[[#This Row],[1]])</f>
        <v>0</v>
      </c>
      <c r="H164" s="70" t="str">
        <f>IFERROR(RANK(Výskyt[[#This Row],[kód-P]],Výskyt[kód-P],1),"")</f>
        <v/>
      </c>
      <c r="I164" s="70" t="str">
        <f>IF(Výskyt[[#This Row],[ks]]&gt;0,Výskyt[[#This Row],[Kód]],"")</f>
        <v/>
      </c>
      <c r="J164" s="70">
        <f>_xlfn.IFNA(VLOOKUP(Výskyt[[#This Row],[Kód]],'Papierové výrobky'!$C$8:$F$161,4,0),0)+_xlfn.IFNA(VLOOKUP(Výskyt[[#This Row],[Kód]],'Papierové výrobky'!$I$8:$L$162,4,0),0)</f>
        <v>0</v>
      </c>
    </row>
    <row r="165" spans="1:10" x14ac:dyDescent="0.25">
      <c r="A165" s="61"/>
      <c r="B165" s="73">
        <v>3610</v>
      </c>
      <c r="C165" s="74" t="s">
        <v>172</v>
      </c>
      <c r="D165" s="75">
        <v>2.5599999999999996</v>
      </c>
      <c r="E165" s="61"/>
      <c r="F165" s="69">
        <f>Cenník[[#This Row],[Kód]]</f>
        <v>3610</v>
      </c>
      <c r="G165" s="70">
        <f>SUM(Výskyt[[#This Row],[1]])</f>
        <v>0</v>
      </c>
      <c r="H165" s="70" t="str">
        <f>IFERROR(RANK(Výskyt[[#This Row],[kód-P]],Výskyt[kód-P],1),"")</f>
        <v/>
      </c>
      <c r="I165" s="70" t="str">
        <f>IF(Výskyt[[#This Row],[ks]]&gt;0,Výskyt[[#This Row],[Kód]],"")</f>
        <v/>
      </c>
      <c r="J165" s="70">
        <f>_xlfn.IFNA(VLOOKUP(Výskyt[[#This Row],[Kód]],'Papierové výrobky'!$C$8:$F$161,4,0),0)+_xlfn.IFNA(VLOOKUP(Výskyt[[#This Row],[Kód]],'Papierové výrobky'!$I$8:$L$162,4,0),0)</f>
        <v>0</v>
      </c>
    </row>
    <row r="166" spans="1:10" x14ac:dyDescent="0.25">
      <c r="A166" s="61"/>
      <c r="B166" s="73">
        <v>3615</v>
      </c>
      <c r="C166" s="74" t="s">
        <v>173</v>
      </c>
      <c r="D166" s="75">
        <v>2.5599999999999996</v>
      </c>
      <c r="E166" s="61"/>
      <c r="F166" s="69">
        <f>Cenník[[#This Row],[Kód]]</f>
        <v>3615</v>
      </c>
      <c r="G166" s="70">
        <f>SUM(Výskyt[[#This Row],[1]])</f>
        <v>0</v>
      </c>
      <c r="H166" s="70" t="str">
        <f>IFERROR(RANK(Výskyt[[#This Row],[kód-P]],Výskyt[kód-P],1),"")</f>
        <v/>
      </c>
      <c r="I166" s="70" t="str">
        <f>IF(Výskyt[[#This Row],[ks]]&gt;0,Výskyt[[#This Row],[Kód]],"")</f>
        <v/>
      </c>
      <c r="J166" s="70">
        <f>_xlfn.IFNA(VLOOKUP(Výskyt[[#This Row],[Kód]],'Papierové výrobky'!$C$8:$F$161,4,0),0)+_xlfn.IFNA(VLOOKUP(Výskyt[[#This Row],[Kód]],'Papierové výrobky'!$I$8:$L$162,4,0),0)</f>
        <v>0</v>
      </c>
    </row>
    <row r="167" spans="1:10" x14ac:dyDescent="0.25">
      <c r="A167" s="61"/>
      <c r="B167" s="73">
        <v>3620</v>
      </c>
      <c r="C167" s="74" t="s">
        <v>168</v>
      </c>
      <c r="D167" s="75">
        <v>1.44</v>
      </c>
      <c r="E167" s="61"/>
      <c r="F167" s="69">
        <f>Cenník[[#This Row],[Kód]]</f>
        <v>3620</v>
      </c>
      <c r="G167" s="70">
        <f>SUM(Výskyt[[#This Row],[1]])</f>
        <v>0</v>
      </c>
      <c r="H167" s="70" t="str">
        <f>IFERROR(RANK(Výskyt[[#This Row],[kód-P]],Výskyt[kód-P],1),"")</f>
        <v/>
      </c>
      <c r="I167" s="70" t="str">
        <f>IF(Výskyt[[#This Row],[ks]]&gt;0,Výskyt[[#This Row],[Kód]],"")</f>
        <v/>
      </c>
      <c r="J167" s="70">
        <f>_xlfn.IFNA(VLOOKUP(Výskyt[[#This Row],[Kód]],'Papierové výrobky'!$C$8:$F$161,4,0),0)+_xlfn.IFNA(VLOOKUP(Výskyt[[#This Row],[Kód]],'Papierové výrobky'!$I$8:$L$162,4,0),0)</f>
        <v>0</v>
      </c>
    </row>
    <row r="168" spans="1:10" x14ac:dyDescent="0.25">
      <c r="A168" s="61"/>
      <c r="B168" s="73">
        <v>3625</v>
      </c>
      <c r="C168" s="74" t="s">
        <v>169</v>
      </c>
      <c r="D168" s="75">
        <v>1.44</v>
      </c>
      <c r="E168" s="61"/>
      <c r="F168" s="69">
        <f>Cenník[[#This Row],[Kód]]</f>
        <v>3625</v>
      </c>
      <c r="G168" s="70">
        <f>SUM(Výskyt[[#This Row],[1]])</f>
        <v>0</v>
      </c>
      <c r="H168" s="70" t="str">
        <f>IFERROR(RANK(Výskyt[[#This Row],[kód-P]],Výskyt[kód-P],1),"")</f>
        <v/>
      </c>
      <c r="I168" s="70" t="str">
        <f>IF(Výskyt[[#This Row],[ks]]&gt;0,Výskyt[[#This Row],[Kód]],"")</f>
        <v/>
      </c>
      <c r="J168" s="70">
        <f>_xlfn.IFNA(VLOOKUP(Výskyt[[#This Row],[Kód]],'Papierové výrobky'!$C$8:$F$161,4,0),0)+_xlfn.IFNA(VLOOKUP(Výskyt[[#This Row],[Kód]],'Papierové výrobky'!$I$8:$L$162,4,0),0)</f>
        <v>0</v>
      </c>
    </row>
    <row r="169" spans="1:10" x14ac:dyDescent="0.25">
      <c r="A169" s="61"/>
      <c r="B169" s="73">
        <v>3630</v>
      </c>
      <c r="C169" s="74" t="s">
        <v>170</v>
      </c>
      <c r="D169" s="75">
        <v>1.44</v>
      </c>
      <c r="E169" s="61"/>
      <c r="F169" s="69">
        <f>Cenník[[#This Row],[Kód]]</f>
        <v>3630</v>
      </c>
      <c r="G169" s="70">
        <f>SUM(Výskyt[[#This Row],[1]])</f>
        <v>0</v>
      </c>
      <c r="H169" s="70" t="str">
        <f>IFERROR(RANK(Výskyt[[#This Row],[kód-P]],Výskyt[kód-P],1),"")</f>
        <v/>
      </c>
      <c r="I169" s="70" t="str">
        <f>IF(Výskyt[[#This Row],[ks]]&gt;0,Výskyt[[#This Row],[Kód]],"")</f>
        <v/>
      </c>
      <c r="J169" s="70">
        <f>_xlfn.IFNA(VLOOKUP(Výskyt[[#This Row],[Kód]],'Papierové výrobky'!$C$8:$F$161,4,0),0)+_xlfn.IFNA(VLOOKUP(Výskyt[[#This Row],[Kód]],'Papierové výrobky'!$I$8:$L$162,4,0),0)</f>
        <v>0</v>
      </c>
    </row>
    <row r="170" spans="1:10" x14ac:dyDescent="0.25">
      <c r="B170" s="73">
        <v>3635</v>
      </c>
      <c r="C170" s="74" t="s">
        <v>165</v>
      </c>
      <c r="D170" s="75">
        <v>0.92</v>
      </c>
      <c r="F170" s="69">
        <f>Cenník[[#This Row],[Kód]]</f>
        <v>3635</v>
      </c>
      <c r="G170" s="70">
        <f>SUM(Výskyt[[#This Row],[1]])</f>
        <v>0</v>
      </c>
      <c r="H170" s="70" t="str">
        <f>IFERROR(RANK(Výskyt[[#This Row],[kód-P]],Výskyt[kód-P],1),"")</f>
        <v/>
      </c>
      <c r="I170" s="70" t="str">
        <f>IF(Výskyt[[#This Row],[ks]]&gt;0,Výskyt[[#This Row],[Kód]],"")</f>
        <v/>
      </c>
      <c r="J170" s="70">
        <f>_xlfn.IFNA(VLOOKUP(Výskyt[[#This Row],[Kód]],'Papierové výrobky'!$C$8:$F$161,4,0),0)+_xlfn.IFNA(VLOOKUP(Výskyt[[#This Row],[Kód]],'Papierové výrobky'!$I$8:$L$162,4,0),0)</f>
        <v>0</v>
      </c>
    </row>
    <row r="171" spans="1:10" x14ac:dyDescent="0.25">
      <c r="B171" s="73">
        <v>3640</v>
      </c>
      <c r="C171" s="74" t="s">
        <v>166</v>
      </c>
      <c r="D171" s="75">
        <v>0.92</v>
      </c>
      <c r="F171" s="69">
        <f>Cenník[[#This Row],[Kód]]</f>
        <v>3640</v>
      </c>
      <c r="G171" s="70">
        <f>SUM(Výskyt[[#This Row],[1]])</f>
        <v>0</v>
      </c>
      <c r="H171" s="70" t="str">
        <f>IFERROR(RANK(Výskyt[[#This Row],[kód-P]],Výskyt[kód-P],1),"")</f>
        <v/>
      </c>
      <c r="I171" s="70" t="str">
        <f>IF(Výskyt[[#This Row],[ks]]&gt;0,Výskyt[[#This Row],[Kód]],"")</f>
        <v/>
      </c>
      <c r="J171" s="70">
        <f>_xlfn.IFNA(VLOOKUP(Výskyt[[#This Row],[Kód]],'Papierové výrobky'!$C$8:$F$161,4,0),0)+_xlfn.IFNA(VLOOKUP(Výskyt[[#This Row],[Kód]],'Papierové výrobky'!$I$8:$L$162,4,0),0)</f>
        <v>0</v>
      </c>
    </row>
    <row r="172" spans="1:10" x14ac:dyDescent="0.25">
      <c r="B172" s="73">
        <v>3641</v>
      </c>
      <c r="C172" s="74" t="s">
        <v>167</v>
      </c>
      <c r="D172" s="75">
        <v>0.92</v>
      </c>
      <c r="F172" s="69">
        <f>Cenník[[#This Row],[Kód]]</f>
        <v>3641</v>
      </c>
      <c r="G172" s="70">
        <f>SUM(Výskyt[[#This Row],[1]])</f>
        <v>0</v>
      </c>
      <c r="H172" s="70" t="str">
        <f>IFERROR(RANK(Výskyt[[#This Row],[kód-P]],Výskyt[kód-P],1),"")</f>
        <v/>
      </c>
      <c r="I172" s="70" t="str">
        <f>IF(Výskyt[[#This Row],[ks]]&gt;0,Výskyt[[#This Row],[Kód]],"")</f>
        <v/>
      </c>
      <c r="J172" s="70">
        <f>_xlfn.IFNA(VLOOKUP(Výskyt[[#This Row],[Kód]],'Papierové výrobky'!$C$8:$F$161,4,0),0)+_xlfn.IFNA(VLOOKUP(Výskyt[[#This Row],[Kód]],'Papierové výrobky'!$I$8:$L$162,4,0),0)</f>
        <v>0</v>
      </c>
    </row>
    <row r="173" spans="1:10" x14ac:dyDescent="0.25">
      <c r="B173" s="73">
        <v>3642</v>
      </c>
      <c r="C173" s="74" t="s">
        <v>243</v>
      </c>
      <c r="D173" s="75">
        <v>3.7</v>
      </c>
      <c r="F173" s="69">
        <f>Cenník[[#This Row],[Kód]]</f>
        <v>3642</v>
      </c>
      <c r="G173" s="70">
        <f>SUM(Výskyt[[#This Row],[1]])</f>
        <v>0</v>
      </c>
      <c r="H173" s="70" t="str">
        <f>IFERROR(RANK(Výskyt[[#This Row],[kód-P]],Výskyt[kód-P],1),"")</f>
        <v/>
      </c>
      <c r="I173" s="70" t="str">
        <f>IF(Výskyt[[#This Row],[ks]]&gt;0,Výskyt[[#This Row],[Kód]],"")</f>
        <v/>
      </c>
      <c r="J173" s="70">
        <f>_xlfn.IFNA(VLOOKUP(Výskyt[[#This Row],[Kód]],'Papierové výrobky'!$C$8:$F$161,4,0),0)+_xlfn.IFNA(VLOOKUP(Výskyt[[#This Row],[Kód]],'Papierové výrobky'!$I$8:$L$162,4,0),0)</f>
        <v>0</v>
      </c>
    </row>
    <row r="174" spans="1:10" x14ac:dyDescent="0.25">
      <c r="B174" s="73">
        <v>3643</v>
      </c>
      <c r="C174" s="74" t="s">
        <v>244</v>
      </c>
      <c r="D174" s="75">
        <v>3.7</v>
      </c>
      <c r="F174" s="69">
        <f>Cenník[[#This Row],[Kód]]</f>
        <v>3643</v>
      </c>
      <c r="G174" s="70">
        <f>SUM(Výskyt[[#This Row],[1]])</f>
        <v>0</v>
      </c>
      <c r="H174" s="70" t="str">
        <f>IFERROR(RANK(Výskyt[[#This Row],[kód-P]],Výskyt[kód-P],1),"")</f>
        <v/>
      </c>
      <c r="I174" s="70" t="str">
        <f>IF(Výskyt[[#This Row],[ks]]&gt;0,Výskyt[[#This Row],[Kód]],"")</f>
        <v/>
      </c>
      <c r="J174" s="70">
        <f>_xlfn.IFNA(VLOOKUP(Výskyt[[#This Row],[Kód]],'Papierové výrobky'!$C$8:$F$161,4,0),0)+_xlfn.IFNA(VLOOKUP(Výskyt[[#This Row],[Kód]],'Papierové výrobky'!$I$8:$L$162,4,0),0)</f>
        <v>0</v>
      </c>
    </row>
    <row r="175" spans="1:10" x14ac:dyDescent="0.25">
      <c r="B175" s="73">
        <v>3644</v>
      </c>
      <c r="C175" s="74" t="s">
        <v>245</v>
      </c>
      <c r="D175" s="75">
        <v>2.16</v>
      </c>
      <c r="F175" s="69">
        <f>Cenník[[#This Row],[Kód]]</f>
        <v>3644</v>
      </c>
      <c r="G175" s="70">
        <f>SUM(Výskyt[[#This Row],[1]])</f>
        <v>0</v>
      </c>
      <c r="H175" s="70" t="str">
        <f>IFERROR(RANK(Výskyt[[#This Row],[kód-P]],Výskyt[kód-P],1),"")</f>
        <v/>
      </c>
      <c r="I175" s="70" t="str">
        <f>IF(Výskyt[[#This Row],[ks]]&gt;0,Výskyt[[#This Row],[Kód]],"")</f>
        <v/>
      </c>
      <c r="J175" s="70">
        <f>_xlfn.IFNA(VLOOKUP(Výskyt[[#This Row],[Kód]],'Papierové výrobky'!$C$8:$F$161,4,0),0)+_xlfn.IFNA(VLOOKUP(Výskyt[[#This Row],[Kód]],'Papierové výrobky'!$I$8:$L$162,4,0),0)</f>
        <v>0</v>
      </c>
    </row>
    <row r="176" spans="1:10" x14ac:dyDescent="0.25">
      <c r="B176" s="73">
        <v>3645</v>
      </c>
      <c r="C176" s="74" t="s">
        <v>246</v>
      </c>
      <c r="D176" s="75">
        <v>2.16</v>
      </c>
      <c r="F176" s="69">
        <f>Cenník[[#This Row],[Kód]]</f>
        <v>3645</v>
      </c>
      <c r="G176" s="70">
        <f>SUM(Výskyt[[#This Row],[1]])</f>
        <v>0</v>
      </c>
      <c r="H176" s="70" t="str">
        <f>IFERROR(RANK(Výskyt[[#This Row],[kód-P]],Výskyt[kód-P],1),"")</f>
        <v/>
      </c>
      <c r="I176" s="70" t="str">
        <f>IF(Výskyt[[#This Row],[ks]]&gt;0,Výskyt[[#This Row],[Kód]],"")</f>
        <v/>
      </c>
      <c r="J176" s="70">
        <f>_xlfn.IFNA(VLOOKUP(Výskyt[[#This Row],[Kód]],'Papierové výrobky'!$C$8:$F$161,4,0),0)+_xlfn.IFNA(VLOOKUP(Výskyt[[#This Row],[Kód]],'Papierové výrobky'!$I$8:$L$162,4,0),0)</f>
        <v>0</v>
      </c>
    </row>
    <row r="177" spans="2:10" x14ac:dyDescent="0.25">
      <c r="B177" s="73">
        <v>3647</v>
      </c>
      <c r="C177" s="74" t="s">
        <v>256</v>
      </c>
      <c r="D177" s="75">
        <v>3.36</v>
      </c>
      <c r="F177" s="69">
        <f>Cenník[[#This Row],[Kód]]</f>
        <v>3647</v>
      </c>
      <c r="G177" s="70">
        <f>SUM(Výskyt[[#This Row],[1]])</f>
        <v>0</v>
      </c>
      <c r="H177" s="70" t="str">
        <f>IFERROR(RANK(Výskyt[[#This Row],[kód-P]],Výskyt[kód-P],1),"")</f>
        <v/>
      </c>
      <c r="I177" s="70" t="str">
        <f>IF(Výskyt[[#This Row],[ks]]&gt;0,Výskyt[[#This Row],[Kód]],"")</f>
        <v/>
      </c>
      <c r="J177" s="70">
        <f>_xlfn.IFNA(VLOOKUP(Výskyt[[#This Row],[Kód]],'Papierové výrobky'!$C$8:$F$161,4,0),0)+_xlfn.IFNA(VLOOKUP(Výskyt[[#This Row],[Kód]],'Papierové výrobky'!$I$8:$L$162,4,0),0)</f>
        <v>0</v>
      </c>
    </row>
    <row r="178" spans="2:10" x14ac:dyDescent="0.25">
      <c r="B178" s="73">
        <v>3649</v>
      </c>
      <c r="C178" s="74" t="s">
        <v>160</v>
      </c>
      <c r="D178" s="75">
        <v>2.68</v>
      </c>
      <c r="F178" s="69">
        <f>Cenník[[#This Row],[Kód]]</f>
        <v>3649</v>
      </c>
      <c r="G178" s="70">
        <f>SUM(Výskyt[[#This Row],[1]])</f>
        <v>0</v>
      </c>
      <c r="H178" s="70" t="str">
        <f>IFERROR(RANK(Výskyt[[#This Row],[kód-P]],Výskyt[kód-P],1),"")</f>
        <v/>
      </c>
      <c r="I178" s="70" t="str">
        <f>IF(Výskyt[[#This Row],[ks]]&gt;0,Výskyt[[#This Row],[Kód]],"")</f>
        <v/>
      </c>
      <c r="J178" s="70">
        <f>_xlfn.IFNA(VLOOKUP(Výskyt[[#This Row],[Kód]],'Papierové výrobky'!$C$8:$F$161,4,0),0)+_xlfn.IFNA(VLOOKUP(Výskyt[[#This Row],[Kód]],'Papierové výrobky'!$I$8:$L$162,4,0),0)</f>
        <v>0</v>
      </c>
    </row>
    <row r="179" spans="2:10" x14ac:dyDescent="0.25">
      <c r="B179" s="73">
        <v>3650</v>
      </c>
      <c r="C179" s="74" t="s">
        <v>161</v>
      </c>
      <c r="D179" s="75">
        <v>2.68</v>
      </c>
      <c r="F179" s="69">
        <f>Cenník[[#This Row],[Kód]]</f>
        <v>3650</v>
      </c>
      <c r="G179" s="70">
        <f>SUM(Výskyt[[#This Row],[1]])</f>
        <v>0</v>
      </c>
      <c r="H179" s="70" t="str">
        <f>IFERROR(RANK(Výskyt[[#This Row],[kód-P]],Výskyt[kód-P],1),"")</f>
        <v/>
      </c>
      <c r="I179" s="70" t="str">
        <f>IF(Výskyt[[#This Row],[ks]]&gt;0,Výskyt[[#This Row],[Kód]],"")</f>
        <v/>
      </c>
      <c r="J179" s="70">
        <f>_xlfn.IFNA(VLOOKUP(Výskyt[[#This Row],[Kód]],'Papierové výrobky'!$C$8:$F$161,4,0),0)+_xlfn.IFNA(VLOOKUP(Výskyt[[#This Row],[Kód]],'Papierové výrobky'!$I$8:$L$162,4,0),0)</f>
        <v>0</v>
      </c>
    </row>
    <row r="180" spans="2:10" x14ac:dyDescent="0.25">
      <c r="B180" s="73">
        <v>3651</v>
      </c>
      <c r="C180" s="74" t="s">
        <v>162</v>
      </c>
      <c r="D180" s="75">
        <v>2.68</v>
      </c>
      <c r="F180" s="69">
        <f>Cenník[[#This Row],[Kód]]</f>
        <v>3651</v>
      </c>
      <c r="G180" s="70">
        <f>SUM(Výskyt[[#This Row],[1]])</f>
        <v>0</v>
      </c>
      <c r="H180" s="70" t="str">
        <f>IFERROR(RANK(Výskyt[[#This Row],[kód-P]],Výskyt[kód-P],1),"")</f>
        <v/>
      </c>
      <c r="I180" s="70" t="str">
        <f>IF(Výskyt[[#This Row],[ks]]&gt;0,Výskyt[[#This Row],[Kód]],"")</f>
        <v/>
      </c>
      <c r="J180" s="70">
        <f>_xlfn.IFNA(VLOOKUP(Výskyt[[#This Row],[Kód]],'Papierové výrobky'!$C$8:$F$161,4,0),0)+_xlfn.IFNA(VLOOKUP(Výskyt[[#This Row],[Kód]],'Papierové výrobky'!$I$8:$L$162,4,0),0)</f>
        <v>0</v>
      </c>
    </row>
    <row r="181" spans="2:10" x14ac:dyDescent="0.25">
      <c r="B181" s="73">
        <v>3654</v>
      </c>
      <c r="C181" s="74" t="s">
        <v>157</v>
      </c>
      <c r="D181" s="75">
        <v>1.58</v>
      </c>
      <c r="F181" s="69">
        <f>Cenník[[#This Row],[Kód]]</f>
        <v>3654</v>
      </c>
      <c r="G181" s="70">
        <f>SUM(Výskyt[[#This Row],[1]])</f>
        <v>0</v>
      </c>
      <c r="H181" s="70" t="str">
        <f>IFERROR(RANK(Výskyt[[#This Row],[kód-P]],Výskyt[kód-P],1),"")</f>
        <v/>
      </c>
      <c r="I181" s="70" t="str">
        <f>IF(Výskyt[[#This Row],[ks]]&gt;0,Výskyt[[#This Row],[Kód]],"")</f>
        <v/>
      </c>
      <c r="J181" s="70">
        <f>_xlfn.IFNA(VLOOKUP(Výskyt[[#This Row],[Kód]],'Papierové výrobky'!$C$8:$F$161,4,0),0)+_xlfn.IFNA(VLOOKUP(Výskyt[[#This Row],[Kód]],'Papierové výrobky'!$I$8:$L$162,4,0),0)</f>
        <v>0</v>
      </c>
    </row>
    <row r="182" spans="2:10" x14ac:dyDescent="0.25">
      <c r="B182" s="73">
        <v>3655</v>
      </c>
      <c r="C182" s="74" t="s">
        <v>158</v>
      </c>
      <c r="D182" s="75">
        <v>1.58</v>
      </c>
      <c r="F182" s="69">
        <f>Cenník[[#This Row],[Kód]]</f>
        <v>3655</v>
      </c>
      <c r="G182" s="70">
        <f>SUM(Výskyt[[#This Row],[1]])</f>
        <v>0</v>
      </c>
      <c r="H182" s="70" t="str">
        <f>IFERROR(RANK(Výskyt[[#This Row],[kód-P]],Výskyt[kód-P],1),"")</f>
        <v/>
      </c>
      <c r="I182" s="70" t="str">
        <f>IF(Výskyt[[#This Row],[ks]]&gt;0,Výskyt[[#This Row],[Kód]],"")</f>
        <v/>
      </c>
      <c r="J182" s="70">
        <f>_xlfn.IFNA(VLOOKUP(Výskyt[[#This Row],[Kód]],'Papierové výrobky'!$C$8:$F$161,4,0),0)+_xlfn.IFNA(VLOOKUP(Výskyt[[#This Row],[Kód]],'Papierové výrobky'!$I$8:$L$162,4,0),0)</f>
        <v>0</v>
      </c>
    </row>
    <row r="183" spans="2:10" x14ac:dyDescent="0.25">
      <c r="B183" s="73">
        <v>3656</v>
      </c>
      <c r="C183" s="74" t="s">
        <v>159</v>
      </c>
      <c r="D183" s="75">
        <v>1.58</v>
      </c>
      <c r="F183" s="69">
        <f>Cenník[[#This Row],[Kód]]</f>
        <v>3656</v>
      </c>
      <c r="G183" s="70">
        <f>SUM(Výskyt[[#This Row],[1]])</f>
        <v>0</v>
      </c>
      <c r="H183" s="70" t="str">
        <f>IFERROR(RANK(Výskyt[[#This Row],[kód-P]],Výskyt[kód-P],1),"")</f>
        <v/>
      </c>
      <c r="I183" s="70" t="str">
        <f>IF(Výskyt[[#This Row],[ks]]&gt;0,Výskyt[[#This Row],[Kód]],"")</f>
        <v/>
      </c>
      <c r="J183" s="70">
        <f>_xlfn.IFNA(VLOOKUP(Výskyt[[#This Row],[Kód]],'Papierové výrobky'!$C$8:$F$161,4,0),0)+_xlfn.IFNA(VLOOKUP(Výskyt[[#This Row],[Kód]],'Papierové výrobky'!$I$8:$L$162,4,0),0)</f>
        <v>0</v>
      </c>
    </row>
    <row r="184" spans="2:10" x14ac:dyDescent="0.25">
      <c r="B184" s="73">
        <v>3658</v>
      </c>
      <c r="C184" s="74" t="s">
        <v>156</v>
      </c>
      <c r="D184" s="75">
        <v>2.2399999999999998</v>
      </c>
      <c r="F184" s="69">
        <f>Cenník[[#This Row],[Kód]]</f>
        <v>3658</v>
      </c>
      <c r="G184" s="70">
        <f>SUM(Výskyt[[#This Row],[1]])</f>
        <v>0</v>
      </c>
      <c r="H184" s="70" t="str">
        <f>IFERROR(RANK(Výskyt[[#This Row],[kód-P]],Výskyt[kód-P],1),"")</f>
        <v/>
      </c>
      <c r="I184" s="70" t="str">
        <f>IF(Výskyt[[#This Row],[ks]]&gt;0,Výskyt[[#This Row],[Kód]],"")</f>
        <v/>
      </c>
      <c r="J184" s="70">
        <f>_xlfn.IFNA(VLOOKUP(Výskyt[[#This Row],[Kód]],'Papierové výrobky'!$C$8:$F$161,4,0),0)+_xlfn.IFNA(VLOOKUP(Výskyt[[#This Row],[Kód]],'Papierové výrobky'!$I$8:$L$162,4,0),0)</f>
        <v>0</v>
      </c>
    </row>
    <row r="185" spans="2:10" x14ac:dyDescent="0.25">
      <c r="B185" s="73">
        <v>3659</v>
      </c>
      <c r="C185" s="74" t="s">
        <v>155</v>
      </c>
      <c r="D185" s="75">
        <v>1.36</v>
      </c>
      <c r="F185" s="69">
        <f>Cenník[[#This Row],[Kód]]</f>
        <v>3659</v>
      </c>
      <c r="G185" s="70">
        <f>SUM(Výskyt[[#This Row],[1]])</f>
        <v>0</v>
      </c>
      <c r="H185" s="70" t="str">
        <f>IFERROR(RANK(Výskyt[[#This Row],[kód-P]],Výskyt[kód-P],1),"")</f>
        <v/>
      </c>
      <c r="I185" s="70" t="str">
        <f>IF(Výskyt[[#This Row],[ks]]&gt;0,Výskyt[[#This Row],[Kód]],"")</f>
        <v/>
      </c>
      <c r="J185" s="70">
        <f>_xlfn.IFNA(VLOOKUP(Výskyt[[#This Row],[Kód]],'Papierové výrobky'!$C$8:$F$161,4,0),0)+_xlfn.IFNA(VLOOKUP(Výskyt[[#This Row],[Kód]],'Papierové výrobky'!$I$8:$L$162,4,0),0)</f>
        <v>0</v>
      </c>
    </row>
    <row r="186" spans="2:10" x14ac:dyDescent="0.25">
      <c r="B186" s="73">
        <v>3660</v>
      </c>
      <c r="C186" s="74" t="s">
        <v>128</v>
      </c>
      <c r="D186" s="75">
        <v>0.74</v>
      </c>
      <c r="F186" s="69">
        <f>Cenník[[#This Row],[Kód]]</f>
        <v>3660</v>
      </c>
      <c r="G186" s="70">
        <f>SUM(Výskyt[[#This Row],[1]])</f>
        <v>0</v>
      </c>
      <c r="H186" s="70" t="str">
        <f>IFERROR(RANK(Výskyt[[#This Row],[kód-P]],Výskyt[kód-P],1),"")</f>
        <v/>
      </c>
      <c r="I186" s="70" t="str">
        <f>IF(Výskyt[[#This Row],[ks]]&gt;0,Výskyt[[#This Row],[Kód]],"")</f>
        <v/>
      </c>
      <c r="J186" s="70">
        <f>_xlfn.IFNA(VLOOKUP(Výskyt[[#This Row],[Kód]],'Papierové výrobky'!$C$8:$F$161,4,0),0)+_xlfn.IFNA(VLOOKUP(Výskyt[[#This Row],[Kód]],'Papierové výrobky'!$I$8:$L$162,4,0),0)</f>
        <v>0</v>
      </c>
    </row>
    <row r="187" spans="2:10" x14ac:dyDescent="0.25">
      <c r="B187" s="73">
        <v>3665</v>
      </c>
      <c r="C187" s="74" t="s">
        <v>127</v>
      </c>
      <c r="D187" s="75">
        <v>0.4</v>
      </c>
      <c r="F187" s="69">
        <f>Cenník[[#This Row],[Kód]]</f>
        <v>3665</v>
      </c>
      <c r="G187" s="70">
        <f>SUM(Výskyt[[#This Row],[1]])</f>
        <v>0</v>
      </c>
      <c r="H187" s="70" t="str">
        <f>IFERROR(RANK(Výskyt[[#This Row],[kód-P]],Výskyt[kód-P],1),"")</f>
        <v/>
      </c>
      <c r="I187" s="70" t="str">
        <f>IF(Výskyt[[#This Row],[ks]]&gt;0,Výskyt[[#This Row],[Kód]],"")</f>
        <v/>
      </c>
      <c r="J187" s="70">
        <f>_xlfn.IFNA(VLOOKUP(Výskyt[[#This Row],[Kód]],'Papierové výrobky'!$C$8:$F$161,4,0),0)+_xlfn.IFNA(VLOOKUP(Výskyt[[#This Row],[Kód]],'Papierové výrobky'!$I$8:$L$162,4,0),0)</f>
        <v>0</v>
      </c>
    </row>
    <row r="188" spans="2:10" x14ac:dyDescent="0.25">
      <c r="B188" s="73">
        <v>3670</v>
      </c>
      <c r="C188" s="74" t="s">
        <v>126</v>
      </c>
      <c r="D188" s="75">
        <v>0.22</v>
      </c>
      <c r="F188" s="69">
        <f>Cenník[[#This Row],[Kód]]</f>
        <v>3670</v>
      </c>
      <c r="G188" s="70">
        <f>SUM(Výskyt[[#This Row],[1]])</f>
        <v>0</v>
      </c>
      <c r="H188" s="70" t="str">
        <f>IFERROR(RANK(Výskyt[[#This Row],[kód-P]],Výskyt[kód-P],1),"")</f>
        <v/>
      </c>
      <c r="I188" s="70" t="str">
        <f>IF(Výskyt[[#This Row],[ks]]&gt;0,Výskyt[[#This Row],[Kód]],"")</f>
        <v/>
      </c>
      <c r="J188" s="70">
        <f>_xlfn.IFNA(VLOOKUP(Výskyt[[#This Row],[Kód]],'Papierové výrobky'!$C$8:$F$161,4,0),0)+_xlfn.IFNA(VLOOKUP(Výskyt[[#This Row],[Kód]],'Papierové výrobky'!$I$8:$L$162,4,0),0)</f>
        <v>0</v>
      </c>
    </row>
    <row r="189" spans="2:10" x14ac:dyDescent="0.25">
      <c r="B189" s="73">
        <v>3675</v>
      </c>
      <c r="C189" s="74" t="s">
        <v>125</v>
      </c>
      <c r="D189" s="75">
        <v>0.11</v>
      </c>
      <c r="F189" s="69">
        <f>Cenník[[#This Row],[Kód]]</f>
        <v>3675</v>
      </c>
      <c r="G189" s="70">
        <f>SUM(Výskyt[[#This Row],[1]])</f>
        <v>0</v>
      </c>
      <c r="H189" s="70" t="str">
        <f>IFERROR(RANK(Výskyt[[#This Row],[kód-P]],Výskyt[kód-P],1),"")</f>
        <v/>
      </c>
      <c r="I189" s="70" t="str">
        <f>IF(Výskyt[[#This Row],[ks]]&gt;0,Výskyt[[#This Row],[Kód]],"")</f>
        <v/>
      </c>
      <c r="J189" s="70">
        <f>_xlfn.IFNA(VLOOKUP(Výskyt[[#This Row],[Kód]],'Papierové výrobky'!$C$8:$F$161,4,0),0)+_xlfn.IFNA(VLOOKUP(Výskyt[[#This Row],[Kód]],'Papierové výrobky'!$I$8:$L$162,4,0),0)</f>
        <v>0</v>
      </c>
    </row>
    <row r="190" spans="2:10" x14ac:dyDescent="0.25">
      <c r="B190" s="73">
        <v>3680</v>
      </c>
      <c r="C190" s="74" t="s">
        <v>124</v>
      </c>
      <c r="D190" s="75">
        <v>2.3199999999999998</v>
      </c>
      <c r="F190" s="69">
        <f>Cenník[[#This Row],[Kód]]</f>
        <v>3680</v>
      </c>
      <c r="G190" s="70">
        <f>SUM(Výskyt[[#This Row],[1]])</f>
        <v>0</v>
      </c>
      <c r="H190" s="70" t="str">
        <f>IFERROR(RANK(Výskyt[[#This Row],[kód-P]],Výskyt[kód-P],1),"")</f>
        <v/>
      </c>
      <c r="I190" s="70" t="str">
        <f>IF(Výskyt[[#This Row],[ks]]&gt;0,Výskyt[[#This Row],[Kód]],"")</f>
        <v/>
      </c>
      <c r="J190" s="70">
        <f>_xlfn.IFNA(VLOOKUP(Výskyt[[#This Row],[Kód]],'Papierové výrobky'!$C$8:$F$161,4,0),0)+_xlfn.IFNA(VLOOKUP(Výskyt[[#This Row],[Kód]],'Papierové výrobky'!$I$8:$L$162,4,0),0)</f>
        <v>0</v>
      </c>
    </row>
    <row r="191" spans="2:10" x14ac:dyDescent="0.25">
      <c r="B191" s="73">
        <v>3685</v>
      </c>
      <c r="C191" s="74" t="s">
        <v>123</v>
      </c>
      <c r="D191" s="75">
        <v>1.2</v>
      </c>
      <c r="F191" s="69">
        <f>Cenník[[#This Row],[Kód]]</f>
        <v>3685</v>
      </c>
      <c r="G191" s="70">
        <f>SUM(Výskyt[[#This Row],[1]])</f>
        <v>0</v>
      </c>
      <c r="H191" s="70" t="str">
        <f>IFERROR(RANK(Výskyt[[#This Row],[kód-P]],Výskyt[kód-P],1),"")</f>
        <v/>
      </c>
      <c r="I191" s="70" t="str">
        <f>IF(Výskyt[[#This Row],[ks]]&gt;0,Výskyt[[#This Row],[Kód]],"")</f>
        <v/>
      </c>
      <c r="J191" s="70">
        <f>_xlfn.IFNA(VLOOKUP(Výskyt[[#This Row],[Kód]],'Papierové výrobky'!$C$8:$F$161,4,0),0)+_xlfn.IFNA(VLOOKUP(Výskyt[[#This Row],[Kód]],'Papierové výrobky'!$I$8:$L$162,4,0),0)</f>
        <v>0</v>
      </c>
    </row>
    <row r="192" spans="2:10" x14ac:dyDescent="0.25">
      <c r="B192" s="73">
        <v>3770</v>
      </c>
      <c r="C192" s="74" t="s">
        <v>66</v>
      </c>
      <c r="D192" s="75">
        <v>3.76</v>
      </c>
      <c r="F192" s="69">
        <f>Cenník[[#This Row],[Kód]]</f>
        <v>3770</v>
      </c>
      <c r="G192" s="70">
        <f>SUM(Výskyt[[#This Row],[1]])</f>
        <v>0</v>
      </c>
      <c r="H192" s="70" t="str">
        <f>IFERROR(RANK(Výskyt[[#This Row],[kód-P]],Výskyt[kód-P],1),"")</f>
        <v/>
      </c>
      <c r="I192" s="70" t="str">
        <f>IF(Výskyt[[#This Row],[ks]]&gt;0,Výskyt[[#This Row],[Kód]],"")</f>
        <v/>
      </c>
      <c r="J192" s="70">
        <f>_xlfn.IFNA(VLOOKUP(Výskyt[[#This Row],[Kód]],'Papierové výrobky'!$C$8:$F$161,4,0),0)+_xlfn.IFNA(VLOOKUP(Výskyt[[#This Row],[Kód]],'Papierové výrobky'!$I$8:$L$162,4,0),0)</f>
        <v>0</v>
      </c>
    </row>
    <row r="193" spans="2:10" x14ac:dyDescent="0.25">
      <c r="B193" s="73">
        <v>3771</v>
      </c>
      <c r="C193" s="74" t="s">
        <v>65</v>
      </c>
      <c r="D193" s="75">
        <v>3.76</v>
      </c>
      <c r="F193" s="69">
        <f>Cenník[[#This Row],[Kód]]</f>
        <v>3771</v>
      </c>
      <c r="G193" s="70">
        <f>SUM(Výskyt[[#This Row],[1]])</f>
        <v>0</v>
      </c>
      <c r="H193" s="70" t="str">
        <f>IFERROR(RANK(Výskyt[[#This Row],[kód-P]],Výskyt[kód-P],1),"")</f>
        <v/>
      </c>
      <c r="I193" s="70" t="str">
        <f>IF(Výskyt[[#This Row],[ks]]&gt;0,Výskyt[[#This Row],[Kód]],"")</f>
        <v/>
      </c>
      <c r="J193" s="70">
        <f>_xlfn.IFNA(VLOOKUP(Výskyt[[#This Row],[Kód]],'Papierové výrobky'!$C$8:$F$161,4,0),0)+_xlfn.IFNA(VLOOKUP(Výskyt[[#This Row],[Kód]],'Papierové výrobky'!$I$8:$L$162,4,0),0)</f>
        <v>0</v>
      </c>
    </row>
    <row r="194" spans="2:10" x14ac:dyDescent="0.25">
      <c r="B194" s="73">
        <v>3772</v>
      </c>
      <c r="C194" s="74" t="s">
        <v>67</v>
      </c>
      <c r="D194" s="75">
        <v>3.76</v>
      </c>
      <c r="F194" s="69">
        <f>Cenník[[#This Row],[Kód]]</f>
        <v>3772</v>
      </c>
      <c r="G194" s="70">
        <f>SUM(Výskyt[[#This Row],[1]])</f>
        <v>0</v>
      </c>
      <c r="H194" s="70" t="str">
        <f>IFERROR(RANK(Výskyt[[#This Row],[kód-P]],Výskyt[kód-P],1),"")</f>
        <v/>
      </c>
      <c r="I194" s="70" t="str">
        <f>IF(Výskyt[[#This Row],[ks]]&gt;0,Výskyt[[#This Row],[Kód]],"")</f>
        <v/>
      </c>
      <c r="J194" s="70">
        <f>_xlfn.IFNA(VLOOKUP(Výskyt[[#This Row],[Kód]],'Papierové výrobky'!$C$8:$F$161,4,0),0)+_xlfn.IFNA(VLOOKUP(Výskyt[[#This Row],[Kód]],'Papierové výrobky'!$I$8:$L$162,4,0),0)</f>
        <v>0</v>
      </c>
    </row>
    <row r="195" spans="2:10" x14ac:dyDescent="0.25">
      <c r="B195" s="73">
        <v>3773</v>
      </c>
      <c r="C195" s="74" t="s">
        <v>250</v>
      </c>
      <c r="D195" s="75">
        <v>5.56</v>
      </c>
      <c r="F195" s="69">
        <f>Cenník[[#This Row],[Kód]]</f>
        <v>3773</v>
      </c>
      <c r="G195" s="70">
        <f>SUM(Výskyt[[#This Row],[1]])</f>
        <v>0</v>
      </c>
      <c r="H195" s="70" t="str">
        <f>IFERROR(RANK(Výskyt[[#This Row],[kód-P]],Výskyt[kód-P],1),"")</f>
        <v/>
      </c>
      <c r="I195" s="70" t="str">
        <f>IF(Výskyt[[#This Row],[ks]]&gt;0,Výskyt[[#This Row],[Kód]],"")</f>
        <v/>
      </c>
      <c r="J195" s="70">
        <f>_xlfn.IFNA(VLOOKUP(Výskyt[[#This Row],[Kód]],'Papierové výrobky'!$C$8:$F$161,4,0),0)+_xlfn.IFNA(VLOOKUP(Výskyt[[#This Row],[Kód]],'Papierové výrobky'!$I$8:$L$162,4,0),0)</f>
        <v>0</v>
      </c>
    </row>
    <row r="196" spans="2:10" x14ac:dyDescent="0.25">
      <c r="B196" s="73">
        <v>3774</v>
      </c>
      <c r="C196" s="74" t="s">
        <v>68</v>
      </c>
      <c r="D196" s="75">
        <v>5.56</v>
      </c>
      <c r="F196" s="69">
        <f>Cenník[[#This Row],[Kód]]</f>
        <v>3774</v>
      </c>
      <c r="G196" s="70">
        <f>SUM(Výskyt[[#This Row],[1]])</f>
        <v>0</v>
      </c>
      <c r="H196" s="70" t="str">
        <f>IFERROR(RANK(Výskyt[[#This Row],[kód-P]],Výskyt[kód-P],1),"")</f>
        <v/>
      </c>
      <c r="I196" s="70" t="str">
        <f>IF(Výskyt[[#This Row],[ks]]&gt;0,Výskyt[[#This Row],[Kód]],"")</f>
        <v/>
      </c>
      <c r="J196" s="70">
        <f>_xlfn.IFNA(VLOOKUP(Výskyt[[#This Row],[Kód]],'Papierové výrobky'!$C$8:$F$161,4,0),0)+_xlfn.IFNA(VLOOKUP(Výskyt[[#This Row],[Kód]],'Papierové výrobky'!$I$8:$L$162,4,0),0)</f>
        <v>0</v>
      </c>
    </row>
    <row r="197" spans="2:10" x14ac:dyDescent="0.25">
      <c r="B197" s="73">
        <v>3777</v>
      </c>
      <c r="C197" s="74" t="s">
        <v>69</v>
      </c>
      <c r="D197" s="75">
        <v>6.88</v>
      </c>
      <c r="F197" s="69">
        <f>Cenník[[#This Row],[Kód]]</f>
        <v>3777</v>
      </c>
      <c r="G197" s="70">
        <f>SUM(Výskyt[[#This Row],[1]])</f>
        <v>0</v>
      </c>
      <c r="H197" s="70" t="str">
        <f>IFERROR(RANK(Výskyt[[#This Row],[kód-P]],Výskyt[kód-P],1),"")</f>
        <v/>
      </c>
      <c r="I197" s="70" t="str">
        <f>IF(Výskyt[[#This Row],[ks]]&gt;0,Výskyt[[#This Row],[Kód]],"")</f>
        <v/>
      </c>
      <c r="J197" s="70">
        <f>_xlfn.IFNA(VLOOKUP(Výskyt[[#This Row],[Kód]],'Papierové výrobky'!$C$8:$F$161,4,0),0)+_xlfn.IFNA(VLOOKUP(Výskyt[[#This Row],[Kód]],'Papierové výrobky'!$I$8:$L$162,4,0),0)</f>
        <v>0</v>
      </c>
    </row>
    <row r="198" spans="2:10" x14ac:dyDescent="0.25">
      <c r="B198" s="73">
        <v>3779</v>
      </c>
      <c r="C198" s="74" t="s">
        <v>251</v>
      </c>
      <c r="D198" s="75">
        <v>3.76</v>
      </c>
      <c r="F198" s="69">
        <f>Cenník[[#This Row],[Kód]]</f>
        <v>3779</v>
      </c>
      <c r="G198" s="70">
        <f>SUM(Výskyt[[#This Row],[1]])</f>
        <v>0</v>
      </c>
      <c r="H198" s="70" t="str">
        <f>IFERROR(RANK(Výskyt[[#This Row],[kód-P]],Výskyt[kód-P],1),"")</f>
        <v/>
      </c>
      <c r="I198" s="70" t="str">
        <f>IF(Výskyt[[#This Row],[ks]]&gt;0,Výskyt[[#This Row],[Kód]],"")</f>
        <v/>
      </c>
      <c r="J198" s="70">
        <f>_xlfn.IFNA(VLOOKUP(Výskyt[[#This Row],[Kód]],'Papierové výrobky'!$C$8:$F$161,4,0),0)+_xlfn.IFNA(VLOOKUP(Výskyt[[#This Row],[Kód]],'Papierové výrobky'!$I$8:$L$162,4,0),0)</f>
        <v>0</v>
      </c>
    </row>
    <row r="199" spans="2:10" x14ac:dyDescent="0.25">
      <c r="B199" s="73">
        <v>3780</v>
      </c>
      <c r="C199" s="74" t="s">
        <v>71</v>
      </c>
      <c r="D199" s="75">
        <v>2</v>
      </c>
      <c r="F199" s="69">
        <f>Cenník[[#This Row],[Kód]]</f>
        <v>3780</v>
      </c>
      <c r="G199" s="70">
        <f>SUM(Výskyt[[#This Row],[1]])</f>
        <v>0</v>
      </c>
      <c r="H199" s="70" t="str">
        <f>IFERROR(RANK(Výskyt[[#This Row],[kód-P]],Výskyt[kód-P],1),"")</f>
        <v/>
      </c>
      <c r="I199" s="70" t="str">
        <f>IF(Výskyt[[#This Row],[ks]]&gt;0,Výskyt[[#This Row],[Kód]],"")</f>
        <v/>
      </c>
      <c r="J199" s="70">
        <f>_xlfn.IFNA(VLOOKUP(Výskyt[[#This Row],[Kód]],'Papierové výrobky'!$C$8:$F$161,4,0),0)+_xlfn.IFNA(VLOOKUP(Výskyt[[#This Row],[Kód]],'Papierové výrobky'!$I$8:$L$162,4,0),0)</f>
        <v>0</v>
      </c>
    </row>
    <row r="200" spans="2:10" x14ac:dyDescent="0.25">
      <c r="B200" s="73">
        <v>3781</v>
      </c>
      <c r="C200" s="74" t="s">
        <v>70</v>
      </c>
      <c r="D200" s="75">
        <v>2</v>
      </c>
      <c r="F200" s="69">
        <f>Cenník[[#This Row],[Kód]]</f>
        <v>3781</v>
      </c>
      <c r="G200" s="70">
        <f>SUM(Výskyt[[#This Row],[1]])</f>
        <v>0</v>
      </c>
      <c r="H200" s="70" t="str">
        <f>IFERROR(RANK(Výskyt[[#This Row],[kód-P]],Výskyt[kód-P],1),"")</f>
        <v/>
      </c>
      <c r="I200" s="70" t="str">
        <f>IF(Výskyt[[#This Row],[ks]]&gt;0,Výskyt[[#This Row],[Kód]],"")</f>
        <v/>
      </c>
      <c r="J200" s="70">
        <f>_xlfn.IFNA(VLOOKUP(Výskyt[[#This Row],[Kód]],'Papierové výrobky'!$C$8:$F$161,4,0),0)+_xlfn.IFNA(VLOOKUP(Výskyt[[#This Row],[Kód]],'Papierové výrobky'!$I$8:$L$162,4,0),0)</f>
        <v>0</v>
      </c>
    </row>
    <row r="201" spans="2:10" x14ac:dyDescent="0.25">
      <c r="B201" s="73">
        <v>3782</v>
      </c>
      <c r="C201" s="74" t="s">
        <v>72</v>
      </c>
      <c r="D201" s="75">
        <v>2</v>
      </c>
      <c r="F201" s="69">
        <f>Cenník[[#This Row],[Kód]]</f>
        <v>3782</v>
      </c>
      <c r="G201" s="70">
        <f>SUM(Výskyt[[#This Row],[1]])</f>
        <v>0</v>
      </c>
      <c r="H201" s="70" t="str">
        <f>IFERROR(RANK(Výskyt[[#This Row],[kód-P]],Výskyt[kód-P],1),"")</f>
        <v/>
      </c>
      <c r="I201" s="70" t="str">
        <f>IF(Výskyt[[#This Row],[ks]]&gt;0,Výskyt[[#This Row],[Kód]],"")</f>
        <v/>
      </c>
      <c r="J201" s="70">
        <f>_xlfn.IFNA(VLOOKUP(Výskyt[[#This Row],[Kód]],'Papierové výrobky'!$C$8:$F$161,4,0),0)+_xlfn.IFNA(VLOOKUP(Výskyt[[#This Row],[Kód]],'Papierové výrobky'!$I$8:$L$162,4,0),0)</f>
        <v>0</v>
      </c>
    </row>
    <row r="202" spans="2:10" x14ac:dyDescent="0.25">
      <c r="B202" s="73">
        <v>3783</v>
      </c>
      <c r="C202" s="74" t="s">
        <v>252</v>
      </c>
      <c r="D202" s="75">
        <v>2</v>
      </c>
      <c r="F202" s="69">
        <f>Cenník[[#This Row],[Kód]]</f>
        <v>3783</v>
      </c>
      <c r="G202" s="70">
        <f>SUM(Výskyt[[#This Row],[1]])</f>
        <v>0</v>
      </c>
      <c r="H202" s="70" t="str">
        <f>IFERROR(RANK(Výskyt[[#This Row],[kód-P]],Výskyt[kód-P],1),"")</f>
        <v/>
      </c>
      <c r="I202" s="70" t="str">
        <f>IF(Výskyt[[#This Row],[ks]]&gt;0,Výskyt[[#This Row],[Kód]],"")</f>
        <v/>
      </c>
      <c r="J202" s="70">
        <f>_xlfn.IFNA(VLOOKUP(Výskyt[[#This Row],[Kód]],'Papierové výrobky'!$C$8:$F$161,4,0),0)+_xlfn.IFNA(VLOOKUP(Výskyt[[#This Row],[Kód]],'Papierové výrobky'!$I$8:$L$162,4,0),0)</f>
        <v>0</v>
      </c>
    </row>
    <row r="203" spans="2:10" x14ac:dyDescent="0.25">
      <c r="B203" s="73">
        <v>3784</v>
      </c>
      <c r="C203" s="74" t="s">
        <v>73</v>
      </c>
      <c r="D203" s="75">
        <v>3.48</v>
      </c>
      <c r="F203" s="69">
        <f>Cenník[[#This Row],[Kód]]</f>
        <v>3784</v>
      </c>
      <c r="G203" s="70">
        <f>SUM(Výskyt[[#This Row],[1]])</f>
        <v>0</v>
      </c>
      <c r="H203" s="70" t="str">
        <f>IFERROR(RANK(Výskyt[[#This Row],[kód-P]],Výskyt[kód-P],1),"")</f>
        <v/>
      </c>
      <c r="I203" s="70" t="str">
        <f>IF(Výskyt[[#This Row],[ks]]&gt;0,Výskyt[[#This Row],[Kód]],"")</f>
        <v/>
      </c>
      <c r="J203" s="70">
        <f>_xlfn.IFNA(VLOOKUP(Výskyt[[#This Row],[Kód]],'Papierové výrobky'!$C$8:$F$161,4,0),0)+_xlfn.IFNA(VLOOKUP(Výskyt[[#This Row],[Kód]],'Papierové výrobky'!$I$8:$L$162,4,0),0)</f>
        <v>0</v>
      </c>
    </row>
    <row r="204" spans="2:10" x14ac:dyDescent="0.25">
      <c r="B204" s="73">
        <v>3787</v>
      </c>
      <c r="C204" s="74" t="s">
        <v>74</v>
      </c>
      <c r="D204" s="75">
        <v>4.24</v>
      </c>
      <c r="F204" s="69">
        <f>Cenník[[#This Row],[Kód]]</f>
        <v>3787</v>
      </c>
      <c r="G204" s="70">
        <f>SUM(Výskyt[[#This Row],[1]])</f>
        <v>0</v>
      </c>
      <c r="H204" s="70" t="str">
        <f>IFERROR(RANK(Výskyt[[#This Row],[kód-P]],Výskyt[kód-P],1),"")</f>
        <v/>
      </c>
      <c r="I204" s="70" t="str">
        <f>IF(Výskyt[[#This Row],[ks]]&gt;0,Výskyt[[#This Row],[Kód]],"")</f>
        <v/>
      </c>
      <c r="J204" s="70">
        <f>_xlfn.IFNA(VLOOKUP(Výskyt[[#This Row],[Kód]],'Papierové výrobky'!$C$8:$F$161,4,0),0)+_xlfn.IFNA(VLOOKUP(Výskyt[[#This Row],[Kód]],'Papierové výrobky'!$I$8:$L$162,4,0),0)</f>
        <v>0</v>
      </c>
    </row>
    <row r="205" spans="2:10" x14ac:dyDescent="0.25">
      <c r="B205" s="73">
        <v>3790</v>
      </c>
      <c r="C205" s="74" t="s">
        <v>76</v>
      </c>
      <c r="D205" s="75">
        <v>1.86</v>
      </c>
      <c r="F205" s="69">
        <f>Cenník[[#This Row],[Kód]]</f>
        <v>3790</v>
      </c>
      <c r="G205" s="70">
        <f>SUM(Výskyt[[#This Row],[1]])</f>
        <v>0</v>
      </c>
      <c r="H205" s="70" t="str">
        <f>IFERROR(RANK(Výskyt[[#This Row],[kód-P]],Výskyt[kód-P],1),"")</f>
        <v/>
      </c>
      <c r="I205" s="70" t="str">
        <f>IF(Výskyt[[#This Row],[ks]]&gt;0,Výskyt[[#This Row],[Kód]],"")</f>
        <v/>
      </c>
      <c r="J205" s="70">
        <f>_xlfn.IFNA(VLOOKUP(Výskyt[[#This Row],[Kód]],'Papierové výrobky'!$C$8:$F$161,4,0),0)+_xlfn.IFNA(VLOOKUP(Výskyt[[#This Row],[Kód]],'Papierové výrobky'!$I$8:$L$162,4,0),0)</f>
        <v>0</v>
      </c>
    </row>
    <row r="206" spans="2:10" x14ac:dyDescent="0.25">
      <c r="B206" s="73">
        <v>3791</v>
      </c>
      <c r="C206" s="74" t="s">
        <v>75</v>
      </c>
      <c r="D206" s="75">
        <v>1.86</v>
      </c>
      <c r="F206" s="69">
        <f>Cenník[[#This Row],[Kód]]</f>
        <v>3791</v>
      </c>
      <c r="G206" s="70">
        <f>SUM(Výskyt[[#This Row],[1]])</f>
        <v>0</v>
      </c>
      <c r="H206" s="70" t="str">
        <f>IFERROR(RANK(Výskyt[[#This Row],[kód-P]],Výskyt[kód-P],1),"")</f>
        <v/>
      </c>
      <c r="I206" s="70" t="str">
        <f>IF(Výskyt[[#This Row],[ks]]&gt;0,Výskyt[[#This Row],[Kód]],"")</f>
        <v/>
      </c>
      <c r="J206" s="70">
        <f>_xlfn.IFNA(VLOOKUP(Výskyt[[#This Row],[Kód]],'Papierové výrobky'!$C$8:$F$161,4,0),0)+_xlfn.IFNA(VLOOKUP(Výskyt[[#This Row],[Kód]],'Papierové výrobky'!$I$8:$L$162,4,0),0)</f>
        <v>0</v>
      </c>
    </row>
    <row r="207" spans="2:10" x14ac:dyDescent="0.25">
      <c r="B207" s="73">
        <v>3792</v>
      </c>
      <c r="C207" s="74" t="s">
        <v>77</v>
      </c>
      <c r="D207" s="75">
        <v>1.86</v>
      </c>
      <c r="F207" s="69">
        <f>Cenník[[#This Row],[Kód]]</f>
        <v>3792</v>
      </c>
      <c r="G207" s="70">
        <f>SUM(Výskyt[[#This Row],[1]])</f>
        <v>0</v>
      </c>
      <c r="H207" s="70" t="str">
        <f>IFERROR(RANK(Výskyt[[#This Row],[kód-P]],Výskyt[kód-P],1),"")</f>
        <v/>
      </c>
      <c r="I207" s="70" t="str">
        <f>IF(Výskyt[[#This Row],[ks]]&gt;0,Výskyt[[#This Row],[Kód]],"")</f>
        <v/>
      </c>
      <c r="J207" s="70">
        <f>_xlfn.IFNA(VLOOKUP(Výskyt[[#This Row],[Kód]],'Papierové výrobky'!$C$8:$F$161,4,0),0)+_xlfn.IFNA(VLOOKUP(Výskyt[[#This Row],[Kód]],'Papierové výrobky'!$I$8:$L$162,4,0),0)</f>
        <v>0</v>
      </c>
    </row>
    <row r="208" spans="2:10" x14ac:dyDescent="0.25">
      <c r="B208" s="73">
        <v>3793</v>
      </c>
      <c r="C208" s="74" t="s">
        <v>253</v>
      </c>
      <c r="D208" s="75">
        <v>1.86</v>
      </c>
      <c r="F208" s="69">
        <f>Cenník[[#This Row],[Kód]]</f>
        <v>3793</v>
      </c>
      <c r="G208" s="70">
        <f>SUM(Výskyt[[#This Row],[1]])</f>
        <v>0</v>
      </c>
      <c r="H208" s="70" t="str">
        <f>IFERROR(RANK(Výskyt[[#This Row],[kód-P]],Výskyt[kód-P],1),"")</f>
        <v/>
      </c>
      <c r="I208" s="70" t="str">
        <f>IF(Výskyt[[#This Row],[ks]]&gt;0,Výskyt[[#This Row],[Kód]],"")</f>
        <v/>
      </c>
      <c r="J208" s="70">
        <f>_xlfn.IFNA(VLOOKUP(Výskyt[[#This Row],[Kód]],'Papierové výrobky'!$C$8:$F$161,4,0),0)+_xlfn.IFNA(VLOOKUP(Výskyt[[#This Row],[Kód]],'Papierové výrobky'!$I$8:$L$162,4,0),0)</f>
        <v>0</v>
      </c>
    </row>
    <row r="209" spans="2:10" x14ac:dyDescent="0.25">
      <c r="B209" s="73">
        <v>4782</v>
      </c>
      <c r="C209" s="74" t="s">
        <v>121</v>
      </c>
      <c r="D209" s="75">
        <v>1.82</v>
      </c>
      <c r="F209" s="69">
        <f>Cenník[[#This Row],[Kód]]</f>
        <v>4782</v>
      </c>
      <c r="G209" s="70">
        <f>SUM(Výskyt[[#This Row],[1]])</f>
        <v>0</v>
      </c>
      <c r="H209" s="70" t="str">
        <f>IFERROR(RANK(Výskyt[[#This Row],[kód-P]],Výskyt[kód-P],1),"")</f>
        <v/>
      </c>
      <c r="I209" s="70" t="str">
        <f>IF(Výskyt[[#This Row],[ks]]&gt;0,Výskyt[[#This Row],[Kód]],"")</f>
        <v/>
      </c>
      <c r="J209" s="70">
        <f>_xlfn.IFNA(VLOOKUP(Výskyt[[#This Row],[Kód]],'Papierové výrobky'!$C$8:$F$161,4,0),0)+_xlfn.IFNA(VLOOKUP(Výskyt[[#This Row],[Kód]],'Papierové výrobky'!$I$8:$L$162,4,0),0)</f>
        <v>0</v>
      </c>
    </row>
    <row r="210" spans="2:10" x14ac:dyDescent="0.25">
      <c r="B210" s="73">
        <v>4783</v>
      </c>
      <c r="C210" s="74" t="s">
        <v>122</v>
      </c>
      <c r="D210" s="75">
        <v>3.34</v>
      </c>
      <c r="F210" s="69">
        <f>Cenník[[#This Row],[Kód]]</f>
        <v>4783</v>
      </c>
      <c r="G210" s="70">
        <f>SUM(Výskyt[[#This Row],[1]])</f>
        <v>0</v>
      </c>
      <c r="H210" s="70" t="str">
        <f>IFERROR(RANK(Výskyt[[#This Row],[kód-P]],Výskyt[kód-P],1),"")</f>
        <v/>
      </c>
      <c r="I210" s="70" t="str">
        <f>IF(Výskyt[[#This Row],[ks]]&gt;0,Výskyt[[#This Row],[Kód]],"")</f>
        <v/>
      </c>
      <c r="J210" s="70">
        <f>_xlfn.IFNA(VLOOKUP(Výskyt[[#This Row],[Kód]],'Papierové výrobky'!$C$8:$F$161,4,0),0)+_xlfn.IFNA(VLOOKUP(Výskyt[[#This Row],[Kód]],'Papierové výrobky'!$I$8:$L$162,4,0),0)</f>
        <v>0</v>
      </c>
    </row>
    <row r="211" spans="2:10" x14ac:dyDescent="0.25">
      <c r="B211" s="73">
        <v>4784</v>
      </c>
      <c r="C211" s="74" t="s">
        <v>79</v>
      </c>
      <c r="D211" s="75">
        <v>6.9999999999999993E-2</v>
      </c>
      <c r="F211" s="69">
        <f>Cenník[[#This Row],[Kód]]</f>
        <v>4784</v>
      </c>
      <c r="G211" s="70">
        <f>SUM(Výskyt[[#This Row],[1]])</f>
        <v>0</v>
      </c>
      <c r="H211" s="70" t="str">
        <f>IFERROR(RANK(Výskyt[[#This Row],[kód-P]],Výskyt[kód-P],1),"")</f>
        <v/>
      </c>
      <c r="I211" s="70" t="str">
        <f>IF(Výskyt[[#This Row],[ks]]&gt;0,Výskyt[[#This Row],[Kód]],"")</f>
        <v/>
      </c>
      <c r="J211" s="70">
        <f>_xlfn.IFNA(VLOOKUP(Výskyt[[#This Row],[Kód]],'Papierové výrobky'!$C$8:$F$161,4,0),0)+_xlfn.IFNA(VLOOKUP(Výskyt[[#This Row],[Kód]],'Papierové výrobky'!$I$8:$L$162,4,0),0)</f>
        <v>0</v>
      </c>
    </row>
    <row r="212" spans="2:10" x14ac:dyDescent="0.25">
      <c r="B212" s="73">
        <v>4785</v>
      </c>
      <c r="C212" s="74" t="s">
        <v>78</v>
      </c>
      <c r="D212" s="75">
        <v>0.13</v>
      </c>
      <c r="F212" s="69">
        <f>Cenník[[#This Row],[Kód]]</f>
        <v>4785</v>
      </c>
      <c r="G212" s="70">
        <f>SUM(Výskyt[[#This Row],[1]])</f>
        <v>0</v>
      </c>
      <c r="H212" s="70" t="str">
        <f>IFERROR(RANK(Výskyt[[#This Row],[kód-P]],Výskyt[kód-P],1),"")</f>
        <v/>
      </c>
      <c r="I212" s="70" t="str">
        <f>IF(Výskyt[[#This Row],[ks]]&gt;0,Výskyt[[#This Row],[Kód]],"")</f>
        <v/>
      </c>
      <c r="J212" s="70">
        <f>_xlfn.IFNA(VLOOKUP(Výskyt[[#This Row],[Kód]],'Papierové výrobky'!$C$8:$F$161,4,0),0)+_xlfn.IFNA(VLOOKUP(Výskyt[[#This Row],[Kód]],'Papierové výrobky'!$I$8:$L$162,4,0),0)</f>
        <v>0</v>
      </c>
    </row>
    <row r="213" spans="2:10" x14ac:dyDescent="0.25">
      <c r="B213" s="73">
        <v>6500</v>
      </c>
      <c r="C213" s="74" t="s">
        <v>312</v>
      </c>
      <c r="D213" s="75">
        <v>0.1</v>
      </c>
      <c r="F213" s="69">
        <f>Cenník[[#This Row],[Kód]]</f>
        <v>6500</v>
      </c>
      <c r="G213" s="70">
        <f>SUM(Výskyt[[#This Row],[1]])</f>
        <v>0</v>
      </c>
      <c r="H213" s="70" t="str">
        <f>IFERROR(RANK(Výskyt[[#This Row],[kód-P]],Výskyt[kód-P],1),"")</f>
        <v/>
      </c>
      <c r="I213" s="70" t="str">
        <f>IF(Výskyt[[#This Row],[ks]]&gt;0,Výskyt[[#This Row],[Kód]],"")</f>
        <v/>
      </c>
      <c r="J213" s="70">
        <f>_xlfn.IFNA(VLOOKUP(Výskyt[[#This Row],[Kód]],'Papierové výrobky'!$C$8:$F$161,4,0),0)+_xlfn.IFNA(VLOOKUP(Výskyt[[#This Row],[Kód]],'Papierové výrobky'!$I$8:$L$162,4,0),0)</f>
        <v>0</v>
      </c>
    </row>
    <row r="214" spans="2:10" x14ac:dyDescent="0.25">
      <c r="B214" s="73">
        <v>6501</v>
      </c>
      <c r="C214" s="74" t="s">
        <v>313</v>
      </c>
      <c r="D214" s="75">
        <v>0.1</v>
      </c>
      <c r="F214" s="69">
        <f>Cenník[[#This Row],[Kód]]</f>
        <v>6501</v>
      </c>
      <c r="G214" s="70">
        <f>SUM(Výskyt[[#This Row],[1]])</f>
        <v>0</v>
      </c>
      <c r="H214" s="70" t="str">
        <f>IFERROR(RANK(Výskyt[[#This Row],[kód-P]],Výskyt[kód-P],1),"")</f>
        <v/>
      </c>
      <c r="I214" s="70" t="str">
        <f>IF(Výskyt[[#This Row],[ks]]&gt;0,Výskyt[[#This Row],[Kód]],"")</f>
        <v/>
      </c>
      <c r="J214" s="70">
        <f>_xlfn.IFNA(VLOOKUP(Výskyt[[#This Row],[Kód]],'Papierové výrobky'!$C$8:$F$161,4,0),0)+_xlfn.IFNA(VLOOKUP(Výskyt[[#This Row],[Kód]],'Papierové výrobky'!$I$8:$L$162,4,0),0)</f>
        <v>0</v>
      </c>
    </row>
    <row r="215" spans="2:10" x14ac:dyDescent="0.25">
      <c r="B215" s="73">
        <v>6502</v>
      </c>
      <c r="C215" s="74" t="s">
        <v>314</v>
      </c>
      <c r="D215" s="75">
        <v>0.1</v>
      </c>
      <c r="F215" s="69">
        <f>Cenník[[#This Row],[Kód]]</f>
        <v>6502</v>
      </c>
      <c r="G215" s="70">
        <f>SUM(Výskyt[[#This Row],[1]])</f>
        <v>0</v>
      </c>
      <c r="H215" s="70" t="str">
        <f>IFERROR(RANK(Výskyt[[#This Row],[kód-P]],Výskyt[kód-P],1),"")</f>
        <v/>
      </c>
      <c r="I215" s="70" t="str">
        <f>IF(Výskyt[[#This Row],[ks]]&gt;0,Výskyt[[#This Row],[Kód]],"")</f>
        <v/>
      </c>
      <c r="J215" s="70">
        <f>_xlfn.IFNA(VLOOKUP(Výskyt[[#This Row],[Kód]],'Papierové výrobky'!$C$8:$F$161,4,0),0)+_xlfn.IFNA(VLOOKUP(Výskyt[[#This Row],[Kód]],'Papierové výrobky'!$I$8:$L$162,4,0),0)</f>
        <v>0</v>
      </c>
    </row>
    <row r="216" spans="2:10" x14ac:dyDescent="0.25">
      <c r="B216" s="73">
        <v>6503</v>
      </c>
      <c r="C216" s="74" t="s">
        <v>315</v>
      </c>
      <c r="D216" s="75">
        <v>0.1</v>
      </c>
      <c r="F216" s="69">
        <f>Cenník[[#This Row],[Kód]]</f>
        <v>6503</v>
      </c>
      <c r="G216" s="70">
        <f>SUM(Výskyt[[#This Row],[1]])</f>
        <v>0</v>
      </c>
      <c r="H216" s="70" t="str">
        <f>IFERROR(RANK(Výskyt[[#This Row],[kód-P]],Výskyt[kód-P],1),"")</f>
        <v/>
      </c>
      <c r="I216" s="70" t="str">
        <f>IF(Výskyt[[#This Row],[ks]]&gt;0,Výskyt[[#This Row],[Kód]],"")</f>
        <v/>
      </c>
      <c r="J216" s="70">
        <f>_xlfn.IFNA(VLOOKUP(Výskyt[[#This Row],[Kód]],'Papierové výrobky'!$C$8:$F$161,4,0),0)+_xlfn.IFNA(VLOOKUP(Výskyt[[#This Row],[Kód]],'Papierové výrobky'!$I$8:$L$162,4,0),0)</f>
        <v>0</v>
      </c>
    </row>
    <row r="217" spans="2:10" x14ac:dyDescent="0.25">
      <c r="B217" s="73">
        <v>6504</v>
      </c>
      <c r="C217" s="74" t="s">
        <v>316</v>
      </c>
      <c r="D217" s="75">
        <v>0.1</v>
      </c>
      <c r="F217" s="69">
        <f>Cenník[[#This Row],[Kód]]</f>
        <v>6504</v>
      </c>
      <c r="G217" s="70">
        <f>SUM(Výskyt[[#This Row],[1]])</f>
        <v>0</v>
      </c>
      <c r="H217" s="70" t="str">
        <f>IFERROR(RANK(Výskyt[[#This Row],[kód-P]],Výskyt[kód-P],1),"")</f>
        <v/>
      </c>
      <c r="I217" s="70" t="str">
        <f>IF(Výskyt[[#This Row],[ks]]&gt;0,Výskyt[[#This Row],[Kód]],"")</f>
        <v/>
      </c>
      <c r="J217" s="70">
        <f>_xlfn.IFNA(VLOOKUP(Výskyt[[#This Row],[Kód]],'Papierové výrobky'!$C$8:$F$161,4,0),0)+_xlfn.IFNA(VLOOKUP(Výskyt[[#This Row],[Kód]],'Papierové výrobky'!$I$8:$L$162,4,0),0)</f>
        <v>0</v>
      </c>
    </row>
    <row r="218" spans="2:10" x14ac:dyDescent="0.25">
      <c r="B218" s="73">
        <v>6505</v>
      </c>
      <c r="C218" s="74" t="s">
        <v>317</v>
      </c>
      <c r="D218" s="75">
        <v>0.1</v>
      </c>
      <c r="F218" s="69">
        <f>Cenník[[#This Row],[Kód]]</f>
        <v>6505</v>
      </c>
      <c r="G218" s="70">
        <f>SUM(Výskyt[[#This Row],[1]])</f>
        <v>0</v>
      </c>
      <c r="H218" s="70" t="str">
        <f>IFERROR(RANK(Výskyt[[#This Row],[kód-P]],Výskyt[kód-P],1),"")</f>
        <v/>
      </c>
      <c r="I218" s="70" t="str">
        <f>IF(Výskyt[[#This Row],[ks]]&gt;0,Výskyt[[#This Row],[Kód]],"")</f>
        <v/>
      </c>
      <c r="J218" s="70">
        <f>_xlfn.IFNA(VLOOKUP(Výskyt[[#This Row],[Kód]],'Papierové výrobky'!$C$8:$F$161,4,0),0)+_xlfn.IFNA(VLOOKUP(Výskyt[[#This Row],[Kód]],'Papierové výrobky'!$I$8:$L$162,4,0),0)</f>
        <v>0</v>
      </c>
    </row>
    <row r="219" spans="2:10" x14ac:dyDescent="0.25">
      <c r="B219" s="73">
        <v>6506</v>
      </c>
      <c r="C219" s="74" t="s">
        <v>318</v>
      </c>
      <c r="D219" s="75">
        <v>0.1</v>
      </c>
      <c r="F219" s="69">
        <f>Cenník[[#This Row],[Kód]]</f>
        <v>6506</v>
      </c>
      <c r="G219" s="70">
        <f>SUM(Výskyt[[#This Row],[1]])</f>
        <v>0</v>
      </c>
      <c r="H219" s="70" t="str">
        <f>IFERROR(RANK(Výskyt[[#This Row],[kód-P]],Výskyt[kód-P],1),"")</f>
        <v/>
      </c>
      <c r="I219" s="70" t="str">
        <f>IF(Výskyt[[#This Row],[ks]]&gt;0,Výskyt[[#This Row],[Kód]],"")</f>
        <v/>
      </c>
      <c r="J219" s="70">
        <f>_xlfn.IFNA(VLOOKUP(Výskyt[[#This Row],[Kód]],'Papierové výrobky'!$C$8:$F$161,4,0),0)+_xlfn.IFNA(VLOOKUP(Výskyt[[#This Row],[Kód]],'Papierové výrobky'!$I$8:$L$162,4,0),0)</f>
        <v>0</v>
      </c>
    </row>
    <row r="220" spans="2:10" x14ac:dyDescent="0.25">
      <c r="B220" s="73">
        <v>6507</v>
      </c>
      <c r="C220" s="74" t="s">
        <v>319</v>
      </c>
      <c r="D220" s="75">
        <v>0.1</v>
      </c>
      <c r="F220" s="69">
        <f>Cenník[[#This Row],[Kód]]</f>
        <v>6507</v>
      </c>
      <c r="G220" s="70">
        <f>SUM(Výskyt[[#This Row],[1]])</f>
        <v>0</v>
      </c>
      <c r="H220" s="70" t="str">
        <f>IFERROR(RANK(Výskyt[[#This Row],[kód-P]],Výskyt[kód-P],1),"")</f>
        <v/>
      </c>
      <c r="I220" s="70" t="str">
        <f>IF(Výskyt[[#This Row],[ks]]&gt;0,Výskyt[[#This Row],[Kód]],"")</f>
        <v/>
      </c>
      <c r="J220" s="70">
        <f>_xlfn.IFNA(VLOOKUP(Výskyt[[#This Row],[Kód]],'Papierové výrobky'!$C$8:$F$161,4,0),0)+_xlfn.IFNA(VLOOKUP(Výskyt[[#This Row],[Kód]],'Papierové výrobky'!$I$8:$L$162,4,0),0)</f>
        <v>0</v>
      </c>
    </row>
    <row r="221" spans="2:10" x14ac:dyDescent="0.25">
      <c r="B221" s="73">
        <v>6508</v>
      </c>
      <c r="C221" s="74" t="s">
        <v>320</v>
      </c>
      <c r="D221" s="75">
        <v>0.1</v>
      </c>
      <c r="F221" s="69">
        <f>Cenník[[#This Row],[Kód]]</f>
        <v>6508</v>
      </c>
      <c r="G221" s="70">
        <f>SUM(Výskyt[[#This Row],[1]])</f>
        <v>0</v>
      </c>
      <c r="H221" s="70" t="str">
        <f>IFERROR(RANK(Výskyt[[#This Row],[kód-P]],Výskyt[kód-P],1),"")</f>
        <v/>
      </c>
      <c r="I221" s="70" t="str">
        <f>IF(Výskyt[[#This Row],[ks]]&gt;0,Výskyt[[#This Row],[Kód]],"")</f>
        <v/>
      </c>
      <c r="J221" s="70">
        <f>_xlfn.IFNA(VLOOKUP(Výskyt[[#This Row],[Kód]],'Papierové výrobky'!$C$8:$F$161,4,0),0)+_xlfn.IFNA(VLOOKUP(Výskyt[[#This Row],[Kód]],'Papierové výrobky'!$I$8:$L$162,4,0),0)</f>
        <v>0</v>
      </c>
    </row>
    <row r="222" spans="2:10" x14ac:dyDescent="0.25">
      <c r="B222" s="73">
        <v>6509</v>
      </c>
      <c r="C222" s="74" t="s">
        <v>321</v>
      </c>
      <c r="D222" s="75">
        <v>0.1</v>
      </c>
      <c r="F222" s="69">
        <f>Cenník[[#This Row],[Kód]]</f>
        <v>6509</v>
      </c>
      <c r="G222" s="70">
        <f>SUM(Výskyt[[#This Row],[1]])</f>
        <v>0</v>
      </c>
      <c r="H222" s="70" t="str">
        <f>IFERROR(RANK(Výskyt[[#This Row],[kód-P]],Výskyt[kód-P],1),"")</f>
        <v/>
      </c>
      <c r="I222" s="70" t="str">
        <f>IF(Výskyt[[#This Row],[ks]]&gt;0,Výskyt[[#This Row],[Kód]],"")</f>
        <v/>
      </c>
      <c r="J222" s="70">
        <f>_xlfn.IFNA(VLOOKUP(Výskyt[[#This Row],[Kód]],'Papierové výrobky'!$C$8:$F$161,4,0),0)+_xlfn.IFNA(VLOOKUP(Výskyt[[#This Row],[Kód]],'Papierové výrobky'!$I$8:$L$162,4,0),0)</f>
        <v>0</v>
      </c>
    </row>
    <row r="223" spans="2:10" x14ac:dyDescent="0.25">
      <c r="B223" s="73">
        <v>6510</v>
      </c>
      <c r="C223" s="74" t="s">
        <v>322</v>
      </c>
      <c r="D223" s="75">
        <v>0.42</v>
      </c>
      <c r="F223" s="69">
        <f>Cenník[[#This Row],[Kód]]</f>
        <v>6510</v>
      </c>
      <c r="G223" s="70">
        <f>SUM(Výskyt[[#This Row],[1]])</f>
        <v>0</v>
      </c>
      <c r="H223" s="70" t="str">
        <f>IFERROR(RANK(Výskyt[[#This Row],[kód-P]],Výskyt[kód-P],1),"")</f>
        <v/>
      </c>
      <c r="I223" s="70" t="str">
        <f>IF(Výskyt[[#This Row],[ks]]&gt;0,Výskyt[[#This Row],[Kód]],"")</f>
        <v/>
      </c>
      <c r="J223" s="70">
        <f>_xlfn.IFNA(VLOOKUP(Výskyt[[#This Row],[Kód]],'Papierové výrobky'!$C$8:$F$161,4,0),0)+_xlfn.IFNA(VLOOKUP(Výskyt[[#This Row],[Kód]],'Papierové výrobky'!$I$8:$L$162,4,0),0)</f>
        <v>0</v>
      </c>
    </row>
    <row r="224" spans="2:10" x14ac:dyDescent="0.25">
      <c r="B224" s="73">
        <v>6511</v>
      </c>
      <c r="C224" s="74" t="s">
        <v>323</v>
      </c>
      <c r="D224" s="75">
        <v>0.42</v>
      </c>
      <c r="F224" s="69">
        <f>Cenník[[#This Row],[Kód]]</f>
        <v>6511</v>
      </c>
      <c r="G224" s="70">
        <f>SUM(Výskyt[[#This Row],[1]])</f>
        <v>0</v>
      </c>
      <c r="H224" s="70" t="str">
        <f>IFERROR(RANK(Výskyt[[#This Row],[kód-P]],Výskyt[kód-P],1),"")</f>
        <v/>
      </c>
      <c r="I224" s="70" t="str">
        <f>IF(Výskyt[[#This Row],[ks]]&gt;0,Výskyt[[#This Row],[Kód]],"")</f>
        <v/>
      </c>
      <c r="J224" s="70">
        <f>_xlfn.IFNA(VLOOKUP(Výskyt[[#This Row],[Kód]],'Papierové výrobky'!$C$8:$F$161,4,0),0)+_xlfn.IFNA(VLOOKUP(Výskyt[[#This Row],[Kód]],'Papierové výrobky'!$I$8:$L$162,4,0),0)</f>
        <v>0</v>
      </c>
    </row>
    <row r="225" spans="2:10" x14ac:dyDescent="0.25">
      <c r="B225" s="73">
        <v>6512</v>
      </c>
      <c r="C225" s="74" t="s">
        <v>324</v>
      </c>
      <c r="D225" s="75">
        <v>0.42</v>
      </c>
      <c r="F225" s="69">
        <f>Cenník[[#This Row],[Kód]]</f>
        <v>6512</v>
      </c>
      <c r="G225" s="70">
        <f>SUM(Výskyt[[#This Row],[1]])</f>
        <v>0</v>
      </c>
      <c r="H225" s="70" t="str">
        <f>IFERROR(RANK(Výskyt[[#This Row],[kód-P]],Výskyt[kód-P],1),"")</f>
        <v/>
      </c>
      <c r="I225" s="70" t="str">
        <f>IF(Výskyt[[#This Row],[ks]]&gt;0,Výskyt[[#This Row],[Kód]],"")</f>
        <v/>
      </c>
      <c r="J225" s="70">
        <f>_xlfn.IFNA(VLOOKUP(Výskyt[[#This Row],[Kód]],'Papierové výrobky'!$C$8:$F$161,4,0),0)+_xlfn.IFNA(VLOOKUP(Výskyt[[#This Row],[Kód]],'Papierové výrobky'!$I$8:$L$162,4,0),0)</f>
        <v>0</v>
      </c>
    </row>
    <row r="226" spans="2:10" x14ac:dyDescent="0.25">
      <c r="B226" s="73">
        <v>6513</v>
      </c>
      <c r="C226" s="74" t="s">
        <v>325</v>
      </c>
      <c r="D226" s="75">
        <v>0.42</v>
      </c>
      <c r="F226" s="69">
        <f>Cenník[[#This Row],[Kód]]</f>
        <v>6513</v>
      </c>
      <c r="G226" s="70">
        <f>SUM(Výskyt[[#This Row],[1]])</f>
        <v>0</v>
      </c>
      <c r="H226" s="70" t="str">
        <f>IFERROR(RANK(Výskyt[[#This Row],[kód-P]],Výskyt[kód-P],1),"")</f>
        <v/>
      </c>
      <c r="I226" s="70" t="str">
        <f>IF(Výskyt[[#This Row],[ks]]&gt;0,Výskyt[[#This Row],[Kód]],"")</f>
        <v/>
      </c>
      <c r="J226" s="70">
        <f>_xlfn.IFNA(VLOOKUP(Výskyt[[#This Row],[Kód]],'Papierové výrobky'!$C$8:$F$161,4,0),0)+_xlfn.IFNA(VLOOKUP(Výskyt[[#This Row],[Kód]],'Papierové výrobky'!$I$8:$L$162,4,0),0)</f>
        <v>0</v>
      </c>
    </row>
    <row r="227" spans="2:10" x14ac:dyDescent="0.25">
      <c r="B227" s="73">
        <v>6514</v>
      </c>
      <c r="C227" s="74" t="s">
        <v>326</v>
      </c>
      <c r="D227" s="75">
        <v>0.42</v>
      </c>
      <c r="F227" s="69">
        <f>Cenník[[#This Row],[Kód]]</f>
        <v>6514</v>
      </c>
      <c r="G227" s="70">
        <f>SUM(Výskyt[[#This Row],[1]])</f>
        <v>0</v>
      </c>
      <c r="H227" s="70" t="str">
        <f>IFERROR(RANK(Výskyt[[#This Row],[kód-P]],Výskyt[kód-P],1),"")</f>
        <v/>
      </c>
      <c r="I227" s="70" t="str">
        <f>IF(Výskyt[[#This Row],[ks]]&gt;0,Výskyt[[#This Row],[Kód]],"")</f>
        <v/>
      </c>
      <c r="J227" s="70">
        <f>_xlfn.IFNA(VLOOKUP(Výskyt[[#This Row],[Kód]],'Papierové výrobky'!$C$8:$F$161,4,0),0)+_xlfn.IFNA(VLOOKUP(Výskyt[[#This Row],[Kód]],'Papierové výrobky'!$I$8:$L$162,4,0),0)</f>
        <v>0</v>
      </c>
    </row>
    <row r="228" spans="2:10" x14ac:dyDescent="0.25">
      <c r="B228" s="73">
        <v>6515</v>
      </c>
      <c r="C228" s="74" t="s">
        <v>327</v>
      </c>
      <c r="D228" s="75">
        <v>0.42</v>
      </c>
      <c r="F228" s="69">
        <f>Cenník[[#This Row],[Kód]]</f>
        <v>6515</v>
      </c>
      <c r="G228" s="70">
        <f>SUM(Výskyt[[#This Row],[1]])</f>
        <v>0</v>
      </c>
      <c r="H228" s="70" t="str">
        <f>IFERROR(RANK(Výskyt[[#This Row],[kód-P]],Výskyt[kód-P],1),"")</f>
        <v/>
      </c>
      <c r="I228" s="70" t="str">
        <f>IF(Výskyt[[#This Row],[ks]]&gt;0,Výskyt[[#This Row],[Kód]],"")</f>
        <v/>
      </c>
      <c r="J228" s="70">
        <f>_xlfn.IFNA(VLOOKUP(Výskyt[[#This Row],[Kód]],'Papierové výrobky'!$C$8:$F$161,4,0),0)+_xlfn.IFNA(VLOOKUP(Výskyt[[#This Row],[Kód]],'Papierové výrobky'!$I$8:$L$162,4,0),0)</f>
        <v>0</v>
      </c>
    </row>
    <row r="229" spans="2:10" x14ac:dyDescent="0.25">
      <c r="B229" s="73">
        <v>6516</v>
      </c>
      <c r="C229" s="74" t="s">
        <v>328</v>
      </c>
      <c r="D229" s="75">
        <v>0.42</v>
      </c>
      <c r="F229" s="69">
        <f>Cenník[[#This Row],[Kód]]</f>
        <v>6516</v>
      </c>
      <c r="G229" s="70">
        <f>SUM(Výskyt[[#This Row],[1]])</f>
        <v>0</v>
      </c>
      <c r="H229" s="70" t="str">
        <f>IFERROR(RANK(Výskyt[[#This Row],[kód-P]],Výskyt[kód-P],1),"")</f>
        <v/>
      </c>
      <c r="I229" s="70" t="str">
        <f>IF(Výskyt[[#This Row],[ks]]&gt;0,Výskyt[[#This Row],[Kód]],"")</f>
        <v/>
      </c>
      <c r="J229" s="70">
        <f>_xlfn.IFNA(VLOOKUP(Výskyt[[#This Row],[Kód]],'Papierové výrobky'!$C$8:$F$161,4,0),0)+_xlfn.IFNA(VLOOKUP(Výskyt[[#This Row],[Kód]],'Papierové výrobky'!$I$8:$L$162,4,0),0)</f>
        <v>0</v>
      </c>
    </row>
    <row r="230" spans="2:10" x14ac:dyDescent="0.25">
      <c r="B230" s="73">
        <v>6517</v>
      </c>
      <c r="C230" s="74" t="s">
        <v>329</v>
      </c>
      <c r="D230" s="75">
        <v>0.42</v>
      </c>
      <c r="F230" s="69">
        <f>Cenník[[#This Row],[Kód]]</f>
        <v>6517</v>
      </c>
      <c r="G230" s="70">
        <f>SUM(Výskyt[[#This Row],[1]])</f>
        <v>0</v>
      </c>
      <c r="H230" s="70" t="str">
        <f>IFERROR(RANK(Výskyt[[#This Row],[kód-P]],Výskyt[kód-P],1),"")</f>
        <v/>
      </c>
      <c r="I230" s="70" t="str">
        <f>IF(Výskyt[[#This Row],[ks]]&gt;0,Výskyt[[#This Row],[Kód]],"")</f>
        <v/>
      </c>
      <c r="J230" s="70">
        <f>_xlfn.IFNA(VLOOKUP(Výskyt[[#This Row],[Kód]],'Papierové výrobky'!$C$8:$F$161,4,0),0)+_xlfn.IFNA(VLOOKUP(Výskyt[[#This Row],[Kód]],'Papierové výrobky'!$I$8:$L$162,4,0),0)</f>
        <v>0</v>
      </c>
    </row>
    <row r="231" spans="2:10" x14ac:dyDescent="0.25">
      <c r="B231" s="73">
        <v>6518</v>
      </c>
      <c r="C231" s="74" t="s">
        <v>330</v>
      </c>
      <c r="D231" s="75">
        <v>0.42</v>
      </c>
      <c r="F231" s="69">
        <f>Cenník[[#This Row],[Kód]]</f>
        <v>6518</v>
      </c>
      <c r="G231" s="70">
        <f>SUM(Výskyt[[#This Row],[1]])</f>
        <v>0</v>
      </c>
      <c r="H231" s="70" t="str">
        <f>IFERROR(RANK(Výskyt[[#This Row],[kód-P]],Výskyt[kód-P],1),"")</f>
        <v/>
      </c>
      <c r="I231" s="70" t="str">
        <f>IF(Výskyt[[#This Row],[ks]]&gt;0,Výskyt[[#This Row],[Kód]],"")</f>
        <v/>
      </c>
      <c r="J231" s="70">
        <f>_xlfn.IFNA(VLOOKUP(Výskyt[[#This Row],[Kód]],'Papierové výrobky'!$C$8:$F$161,4,0),0)+_xlfn.IFNA(VLOOKUP(Výskyt[[#This Row],[Kód]],'Papierové výrobky'!$I$8:$L$162,4,0),0)</f>
        <v>0</v>
      </c>
    </row>
    <row r="232" spans="2:10" x14ac:dyDescent="0.25">
      <c r="B232" s="73">
        <v>6519</v>
      </c>
      <c r="C232" s="74" t="s">
        <v>331</v>
      </c>
      <c r="D232" s="75">
        <v>0.42</v>
      </c>
      <c r="F232" s="69">
        <f>Cenník[[#This Row],[Kód]]</f>
        <v>6519</v>
      </c>
      <c r="G232" s="70">
        <f>SUM(Výskyt[[#This Row],[1]])</f>
        <v>0</v>
      </c>
      <c r="H232" s="70" t="str">
        <f>IFERROR(RANK(Výskyt[[#This Row],[kód-P]],Výskyt[kód-P],1),"")</f>
        <v/>
      </c>
      <c r="I232" s="70" t="str">
        <f>IF(Výskyt[[#This Row],[ks]]&gt;0,Výskyt[[#This Row],[Kód]],"")</f>
        <v/>
      </c>
      <c r="J232" s="70">
        <f>_xlfn.IFNA(VLOOKUP(Výskyt[[#This Row],[Kód]],'Papierové výrobky'!$C$8:$F$161,4,0),0)+_xlfn.IFNA(VLOOKUP(Výskyt[[#This Row],[Kód]],'Papierové výrobky'!$I$8:$L$162,4,0),0)</f>
        <v>0</v>
      </c>
    </row>
    <row r="233" spans="2:10" x14ac:dyDescent="0.25">
      <c r="B233" s="73">
        <v>6520</v>
      </c>
      <c r="C233" s="74" t="s">
        <v>332</v>
      </c>
      <c r="D233" s="75">
        <v>0.06</v>
      </c>
      <c r="F233" s="69">
        <f>Cenník[[#This Row],[Kód]]</f>
        <v>6520</v>
      </c>
      <c r="G233" s="70">
        <f>SUM(Výskyt[[#This Row],[1]])</f>
        <v>0</v>
      </c>
      <c r="H233" s="70" t="str">
        <f>IFERROR(RANK(Výskyt[[#This Row],[kód-P]],Výskyt[kód-P],1),"")</f>
        <v/>
      </c>
      <c r="I233" s="70" t="str">
        <f>IF(Výskyt[[#This Row],[ks]]&gt;0,Výskyt[[#This Row],[Kód]],"")</f>
        <v/>
      </c>
      <c r="J233" s="70">
        <f>_xlfn.IFNA(VLOOKUP(Výskyt[[#This Row],[Kód]],'Papierové výrobky'!$C$8:$F$161,4,0),0)+_xlfn.IFNA(VLOOKUP(Výskyt[[#This Row],[Kód]],'Papierové výrobky'!$I$8:$L$162,4,0),0)</f>
        <v>0</v>
      </c>
    </row>
    <row r="234" spans="2:10" x14ac:dyDescent="0.25">
      <c r="B234" s="73">
        <v>6521</v>
      </c>
      <c r="C234" s="74" t="s">
        <v>333</v>
      </c>
      <c r="D234" s="75">
        <v>0.06</v>
      </c>
      <c r="F234" s="69">
        <f>Cenník[[#This Row],[Kód]]</f>
        <v>6521</v>
      </c>
      <c r="G234" s="70">
        <f>SUM(Výskyt[[#This Row],[1]])</f>
        <v>0</v>
      </c>
      <c r="H234" s="70" t="str">
        <f>IFERROR(RANK(Výskyt[[#This Row],[kód-P]],Výskyt[kód-P],1),"")</f>
        <v/>
      </c>
      <c r="I234" s="70" t="str">
        <f>IF(Výskyt[[#This Row],[ks]]&gt;0,Výskyt[[#This Row],[Kód]],"")</f>
        <v/>
      </c>
      <c r="J234" s="70">
        <f>_xlfn.IFNA(VLOOKUP(Výskyt[[#This Row],[Kód]],'Papierové výrobky'!$C$8:$F$161,4,0),0)+_xlfn.IFNA(VLOOKUP(Výskyt[[#This Row],[Kód]],'Papierové výrobky'!$I$8:$L$162,4,0),0)</f>
        <v>0</v>
      </c>
    </row>
    <row r="235" spans="2:10" x14ac:dyDescent="0.25">
      <c r="B235" s="73">
        <v>6522</v>
      </c>
      <c r="C235" s="74" t="s">
        <v>334</v>
      </c>
      <c r="D235" s="75">
        <v>0.06</v>
      </c>
      <c r="F235" s="69">
        <f>Cenník[[#This Row],[Kód]]</f>
        <v>6522</v>
      </c>
      <c r="G235" s="70">
        <f>SUM(Výskyt[[#This Row],[1]])</f>
        <v>0</v>
      </c>
      <c r="H235" s="70" t="str">
        <f>IFERROR(RANK(Výskyt[[#This Row],[kód-P]],Výskyt[kód-P],1),"")</f>
        <v/>
      </c>
      <c r="I235" s="70" t="str">
        <f>IF(Výskyt[[#This Row],[ks]]&gt;0,Výskyt[[#This Row],[Kód]],"")</f>
        <v/>
      </c>
      <c r="J235" s="70">
        <f>_xlfn.IFNA(VLOOKUP(Výskyt[[#This Row],[Kód]],'Papierové výrobky'!$C$8:$F$161,4,0),0)+_xlfn.IFNA(VLOOKUP(Výskyt[[#This Row],[Kód]],'Papierové výrobky'!$I$8:$L$162,4,0),0)</f>
        <v>0</v>
      </c>
    </row>
    <row r="236" spans="2:10" x14ac:dyDescent="0.25">
      <c r="B236" s="73">
        <v>6523</v>
      </c>
      <c r="C236" s="74" t="s">
        <v>335</v>
      </c>
      <c r="D236" s="75">
        <v>0.06</v>
      </c>
      <c r="F236" s="69">
        <f>Cenník[[#This Row],[Kód]]</f>
        <v>6523</v>
      </c>
      <c r="G236" s="70">
        <f>SUM(Výskyt[[#This Row],[1]])</f>
        <v>0</v>
      </c>
      <c r="H236" s="70" t="str">
        <f>IFERROR(RANK(Výskyt[[#This Row],[kód-P]],Výskyt[kód-P],1),"")</f>
        <v/>
      </c>
      <c r="I236" s="70" t="str">
        <f>IF(Výskyt[[#This Row],[ks]]&gt;0,Výskyt[[#This Row],[Kód]],"")</f>
        <v/>
      </c>
      <c r="J236" s="70">
        <f>_xlfn.IFNA(VLOOKUP(Výskyt[[#This Row],[Kód]],'Papierové výrobky'!$C$8:$F$161,4,0),0)+_xlfn.IFNA(VLOOKUP(Výskyt[[#This Row],[Kód]],'Papierové výrobky'!$I$8:$L$162,4,0),0)</f>
        <v>0</v>
      </c>
    </row>
    <row r="237" spans="2:10" x14ac:dyDescent="0.25">
      <c r="B237" s="73">
        <v>6524</v>
      </c>
      <c r="C237" s="74" t="s">
        <v>336</v>
      </c>
      <c r="D237" s="75">
        <v>0.06</v>
      </c>
      <c r="F237" s="69">
        <f>Cenník[[#This Row],[Kód]]</f>
        <v>6524</v>
      </c>
      <c r="G237" s="70">
        <f>SUM(Výskyt[[#This Row],[1]])</f>
        <v>0</v>
      </c>
      <c r="H237" s="70" t="str">
        <f>IFERROR(RANK(Výskyt[[#This Row],[kód-P]],Výskyt[kód-P],1),"")</f>
        <v/>
      </c>
      <c r="I237" s="70" t="str">
        <f>IF(Výskyt[[#This Row],[ks]]&gt;0,Výskyt[[#This Row],[Kód]],"")</f>
        <v/>
      </c>
      <c r="J237" s="70">
        <f>_xlfn.IFNA(VLOOKUP(Výskyt[[#This Row],[Kód]],'Papierové výrobky'!$C$8:$F$161,4,0),0)+_xlfn.IFNA(VLOOKUP(Výskyt[[#This Row],[Kód]],'Papierové výrobky'!$I$8:$L$162,4,0),0)</f>
        <v>0</v>
      </c>
    </row>
    <row r="238" spans="2:10" x14ac:dyDescent="0.25">
      <c r="B238" s="73">
        <v>6525</v>
      </c>
      <c r="C238" s="74" t="s">
        <v>337</v>
      </c>
      <c r="D238" s="75">
        <v>0.06</v>
      </c>
      <c r="F238" s="69">
        <f>Cenník[[#This Row],[Kód]]</f>
        <v>6525</v>
      </c>
      <c r="G238" s="70">
        <f>SUM(Výskyt[[#This Row],[1]])</f>
        <v>0</v>
      </c>
      <c r="H238" s="70" t="str">
        <f>IFERROR(RANK(Výskyt[[#This Row],[kód-P]],Výskyt[kód-P],1),"")</f>
        <v/>
      </c>
      <c r="I238" s="70" t="str">
        <f>IF(Výskyt[[#This Row],[ks]]&gt;0,Výskyt[[#This Row],[Kód]],"")</f>
        <v/>
      </c>
      <c r="J238" s="70">
        <f>_xlfn.IFNA(VLOOKUP(Výskyt[[#This Row],[Kód]],'Papierové výrobky'!$C$8:$F$161,4,0),0)+_xlfn.IFNA(VLOOKUP(Výskyt[[#This Row],[Kód]],'Papierové výrobky'!$I$8:$L$162,4,0),0)</f>
        <v>0</v>
      </c>
    </row>
    <row r="239" spans="2:10" x14ac:dyDescent="0.25">
      <c r="B239" s="73">
        <v>6526</v>
      </c>
      <c r="C239" s="74" t="s">
        <v>338</v>
      </c>
      <c r="D239" s="75">
        <v>0.06</v>
      </c>
      <c r="F239" s="69">
        <f>Cenník[[#This Row],[Kód]]</f>
        <v>6526</v>
      </c>
      <c r="G239" s="70">
        <f>SUM(Výskyt[[#This Row],[1]])</f>
        <v>0</v>
      </c>
      <c r="H239" s="70" t="str">
        <f>IFERROR(RANK(Výskyt[[#This Row],[kód-P]],Výskyt[kód-P],1),"")</f>
        <v/>
      </c>
      <c r="I239" s="70" t="str">
        <f>IF(Výskyt[[#This Row],[ks]]&gt;0,Výskyt[[#This Row],[Kód]],"")</f>
        <v/>
      </c>
      <c r="J239" s="70">
        <f>_xlfn.IFNA(VLOOKUP(Výskyt[[#This Row],[Kód]],'Papierové výrobky'!$C$8:$F$161,4,0),0)+_xlfn.IFNA(VLOOKUP(Výskyt[[#This Row],[Kód]],'Papierové výrobky'!$I$8:$L$162,4,0),0)</f>
        <v>0</v>
      </c>
    </row>
    <row r="240" spans="2:10" x14ac:dyDescent="0.25">
      <c r="B240" s="73">
        <v>6527</v>
      </c>
      <c r="C240" s="74" t="s">
        <v>339</v>
      </c>
      <c r="D240" s="75">
        <v>0.06</v>
      </c>
      <c r="F240" s="69">
        <f>Cenník[[#This Row],[Kód]]</f>
        <v>6527</v>
      </c>
      <c r="G240" s="70">
        <f>SUM(Výskyt[[#This Row],[1]])</f>
        <v>0</v>
      </c>
      <c r="H240" s="70" t="str">
        <f>IFERROR(RANK(Výskyt[[#This Row],[kód-P]],Výskyt[kód-P],1),"")</f>
        <v/>
      </c>
      <c r="I240" s="70" t="str">
        <f>IF(Výskyt[[#This Row],[ks]]&gt;0,Výskyt[[#This Row],[Kód]],"")</f>
        <v/>
      </c>
      <c r="J240" s="70">
        <f>_xlfn.IFNA(VLOOKUP(Výskyt[[#This Row],[Kód]],'Papierové výrobky'!$C$8:$F$161,4,0),0)+_xlfn.IFNA(VLOOKUP(Výskyt[[#This Row],[Kód]],'Papierové výrobky'!$I$8:$L$162,4,0),0)</f>
        <v>0</v>
      </c>
    </row>
    <row r="241" spans="2:10" x14ac:dyDescent="0.25">
      <c r="B241" s="73">
        <v>6528</v>
      </c>
      <c r="C241" s="74" t="s">
        <v>340</v>
      </c>
      <c r="D241" s="75">
        <v>0.06</v>
      </c>
      <c r="F241" s="69">
        <f>Cenník[[#This Row],[Kód]]</f>
        <v>6528</v>
      </c>
      <c r="G241" s="70">
        <f>SUM(Výskyt[[#This Row],[1]])</f>
        <v>0</v>
      </c>
      <c r="H241" s="70" t="str">
        <f>IFERROR(RANK(Výskyt[[#This Row],[kód-P]],Výskyt[kód-P],1),"")</f>
        <v/>
      </c>
      <c r="I241" s="70" t="str">
        <f>IF(Výskyt[[#This Row],[ks]]&gt;0,Výskyt[[#This Row],[Kód]],"")</f>
        <v/>
      </c>
      <c r="J241" s="70">
        <f>_xlfn.IFNA(VLOOKUP(Výskyt[[#This Row],[Kód]],'Papierové výrobky'!$C$8:$F$161,4,0),0)+_xlfn.IFNA(VLOOKUP(Výskyt[[#This Row],[Kód]],'Papierové výrobky'!$I$8:$L$162,4,0),0)</f>
        <v>0</v>
      </c>
    </row>
    <row r="242" spans="2:10" x14ac:dyDescent="0.25">
      <c r="B242" s="73">
        <v>6529</v>
      </c>
      <c r="C242" s="74" t="s">
        <v>341</v>
      </c>
      <c r="D242" s="75">
        <v>0.06</v>
      </c>
      <c r="F242" s="69">
        <f>Cenník[[#This Row],[Kód]]</f>
        <v>6529</v>
      </c>
      <c r="G242" s="70">
        <f>SUM(Výskyt[[#This Row],[1]])</f>
        <v>0</v>
      </c>
      <c r="H242" s="70" t="str">
        <f>IFERROR(RANK(Výskyt[[#This Row],[kód-P]],Výskyt[kód-P],1),"")</f>
        <v/>
      </c>
      <c r="I242" s="70" t="str">
        <f>IF(Výskyt[[#This Row],[ks]]&gt;0,Výskyt[[#This Row],[Kód]],"")</f>
        <v/>
      </c>
      <c r="J242" s="70">
        <f>_xlfn.IFNA(VLOOKUP(Výskyt[[#This Row],[Kód]],'Papierové výrobky'!$C$8:$F$161,4,0),0)+_xlfn.IFNA(VLOOKUP(Výskyt[[#This Row],[Kód]],'Papierové výrobky'!$I$8:$L$162,4,0),0)</f>
        <v>0</v>
      </c>
    </row>
    <row r="243" spans="2:10" x14ac:dyDescent="0.25">
      <c r="B243" s="73">
        <v>6530</v>
      </c>
      <c r="C243" s="74" t="s">
        <v>342</v>
      </c>
      <c r="D243" s="75">
        <v>0.12</v>
      </c>
      <c r="F243" s="69">
        <f>Cenník[[#This Row],[Kód]]</f>
        <v>6530</v>
      </c>
      <c r="G243" s="70">
        <f>SUM(Výskyt[[#This Row],[1]])</f>
        <v>0</v>
      </c>
      <c r="H243" s="70" t="str">
        <f>IFERROR(RANK(Výskyt[[#This Row],[kód-P]],Výskyt[kód-P],1),"")</f>
        <v/>
      </c>
      <c r="I243" s="70" t="str">
        <f>IF(Výskyt[[#This Row],[ks]]&gt;0,Výskyt[[#This Row],[Kód]],"")</f>
        <v/>
      </c>
      <c r="J243" s="70">
        <f>_xlfn.IFNA(VLOOKUP(Výskyt[[#This Row],[Kód]],'Papierové výrobky'!$C$8:$F$161,4,0),0)+_xlfn.IFNA(VLOOKUP(Výskyt[[#This Row],[Kód]],'Papierové výrobky'!$I$8:$L$162,4,0),0)</f>
        <v>0</v>
      </c>
    </row>
    <row r="244" spans="2:10" x14ac:dyDescent="0.25">
      <c r="B244" s="73">
        <v>6531</v>
      </c>
      <c r="C244" s="74" t="s">
        <v>343</v>
      </c>
      <c r="D244" s="75">
        <v>0.12</v>
      </c>
      <c r="F244" s="69">
        <f>Cenník[[#This Row],[Kód]]</f>
        <v>6531</v>
      </c>
      <c r="G244" s="70">
        <f>SUM(Výskyt[[#This Row],[1]])</f>
        <v>0</v>
      </c>
      <c r="H244" s="70" t="str">
        <f>IFERROR(RANK(Výskyt[[#This Row],[kód-P]],Výskyt[kód-P],1),"")</f>
        <v/>
      </c>
      <c r="I244" s="70" t="str">
        <f>IF(Výskyt[[#This Row],[ks]]&gt;0,Výskyt[[#This Row],[Kód]],"")</f>
        <v/>
      </c>
      <c r="J244" s="70">
        <f>_xlfn.IFNA(VLOOKUP(Výskyt[[#This Row],[Kód]],'Papierové výrobky'!$C$8:$F$161,4,0),0)+_xlfn.IFNA(VLOOKUP(Výskyt[[#This Row],[Kód]],'Papierové výrobky'!$I$8:$L$162,4,0),0)</f>
        <v>0</v>
      </c>
    </row>
    <row r="245" spans="2:10" x14ac:dyDescent="0.25">
      <c r="B245" s="73">
        <v>6532</v>
      </c>
      <c r="C245" s="74" t="s">
        <v>344</v>
      </c>
      <c r="D245" s="75">
        <v>0.12</v>
      </c>
      <c r="F245" s="69">
        <f>Cenník[[#This Row],[Kód]]</f>
        <v>6532</v>
      </c>
      <c r="G245" s="70">
        <f>SUM(Výskyt[[#This Row],[1]])</f>
        <v>0</v>
      </c>
      <c r="H245" s="70" t="str">
        <f>IFERROR(RANK(Výskyt[[#This Row],[kód-P]],Výskyt[kód-P],1),"")</f>
        <v/>
      </c>
      <c r="I245" s="70" t="str">
        <f>IF(Výskyt[[#This Row],[ks]]&gt;0,Výskyt[[#This Row],[Kód]],"")</f>
        <v/>
      </c>
      <c r="J245" s="70">
        <f>_xlfn.IFNA(VLOOKUP(Výskyt[[#This Row],[Kód]],'Papierové výrobky'!$C$8:$F$161,4,0),0)+_xlfn.IFNA(VLOOKUP(Výskyt[[#This Row],[Kód]],'Papierové výrobky'!$I$8:$L$162,4,0),0)</f>
        <v>0</v>
      </c>
    </row>
    <row r="246" spans="2:10" x14ac:dyDescent="0.25">
      <c r="B246" s="73">
        <v>6533</v>
      </c>
      <c r="C246" s="74" t="s">
        <v>345</v>
      </c>
      <c r="D246" s="75">
        <v>0.12</v>
      </c>
      <c r="F246" s="69">
        <f>Cenník[[#This Row],[Kód]]</f>
        <v>6533</v>
      </c>
      <c r="G246" s="70">
        <f>SUM(Výskyt[[#This Row],[1]])</f>
        <v>0</v>
      </c>
      <c r="H246" s="70" t="str">
        <f>IFERROR(RANK(Výskyt[[#This Row],[kód-P]],Výskyt[kód-P],1),"")</f>
        <v/>
      </c>
      <c r="I246" s="70" t="str">
        <f>IF(Výskyt[[#This Row],[ks]]&gt;0,Výskyt[[#This Row],[Kód]],"")</f>
        <v/>
      </c>
      <c r="J246" s="70">
        <f>_xlfn.IFNA(VLOOKUP(Výskyt[[#This Row],[Kód]],'Papierové výrobky'!$C$8:$F$161,4,0),0)+_xlfn.IFNA(VLOOKUP(Výskyt[[#This Row],[Kód]],'Papierové výrobky'!$I$8:$L$162,4,0),0)</f>
        <v>0</v>
      </c>
    </row>
    <row r="247" spans="2:10" x14ac:dyDescent="0.25">
      <c r="B247" s="73">
        <v>6534</v>
      </c>
      <c r="C247" s="74" t="s">
        <v>346</v>
      </c>
      <c r="D247" s="75">
        <v>0.12</v>
      </c>
      <c r="F247" s="69">
        <f>Cenník[[#This Row],[Kód]]</f>
        <v>6534</v>
      </c>
      <c r="G247" s="70">
        <f>SUM(Výskyt[[#This Row],[1]])</f>
        <v>0</v>
      </c>
      <c r="H247" s="70" t="str">
        <f>IFERROR(RANK(Výskyt[[#This Row],[kód-P]],Výskyt[kód-P],1),"")</f>
        <v/>
      </c>
      <c r="I247" s="70" t="str">
        <f>IF(Výskyt[[#This Row],[ks]]&gt;0,Výskyt[[#This Row],[Kód]],"")</f>
        <v/>
      </c>
      <c r="J247" s="70">
        <f>_xlfn.IFNA(VLOOKUP(Výskyt[[#This Row],[Kód]],'Papierové výrobky'!$C$8:$F$161,4,0),0)+_xlfn.IFNA(VLOOKUP(Výskyt[[#This Row],[Kód]],'Papierové výrobky'!$I$8:$L$162,4,0),0)</f>
        <v>0</v>
      </c>
    </row>
    <row r="248" spans="2:10" x14ac:dyDescent="0.25">
      <c r="B248" s="73">
        <v>6535</v>
      </c>
      <c r="C248" s="74" t="s">
        <v>347</v>
      </c>
      <c r="D248" s="75">
        <v>0.12</v>
      </c>
      <c r="F248" s="69">
        <f>Cenník[[#This Row],[Kód]]</f>
        <v>6535</v>
      </c>
      <c r="G248" s="70">
        <f>SUM(Výskyt[[#This Row],[1]])</f>
        <v>0</v>
      </c>
      <c r="H248" s="70" t="str">
        <f>IFERROR(RANK(Výskyt[[#This Row],[kód-P]],Výskyt[kód-P],1),"")</f>
        <v/>
      </c>
      <c r="I248" s="70" t="str">
        <f>IF(Výskyt[[#This Row],[ks]]&gt;0,Výskyt[[#This Row],[Kód]],"")</f>
        <v/>
      </c>
      <c r="J248" s="70">
        <f>_xlfn.IFNA(VLOOKUP(Výskyt[[#This Row],[Kód]],'Papierové výrobky'!$C$8:$F$161,4,0),0)+_xlfn.IFNA(VLOOKUP(Výskyt[[#This Row],[Kód]],'Papierové výrobky'!$I$8:$L$162,4,0),0)</f>
        <v>0</v>
      </c>
    </row>
    <row r="249" spans="2:10" x14ac:dyDescent="0.25">
      <c r="B249" s="73">
        <v>6536</v>
      </c>
      <c r="C249" s="74" t="s">
        <v>348</v>
      </c>
      <c r="D249" s="75">
        <v>0.12</v>
      </c>
      <c r="F249" s="69">
        <f>Cenník[[#This Row],[Kód]]</f>
        <v>6536</v>
      </c>
      <c r="G249" s="70">
        <f>SUM(Výskyt[[#This Row],[1]])</f>
        <v>0</v>
      </c>
      <c r="H249" s="70" t="str">
        <f>IFERROR(RANK(Výskyt[[#This Row],[kód-P]],Výskyt[kód-P],1),"")</f>
        <v/>
      </c>
      <c r="I249" s="70" t="str">
        <f>IF(Výskyt[[#This Row],[ks]]&gt;0,Výskyt[[#This Row],[Kód]],"")</f>
        <v/>
      </c>
      <c r="J249" s="70">
        <f>_xlfn.IFNA(VLOOKUP(Výskyt[[#This Row],[Kód]],'Papierové výrobky'!$C$8:$F$161,4,0),0)+_xlfn.IFNA(VLOOKUP(Výskyt[[#This Row],[Kód]],'Papierové výrobky'!$I$8:$L$162,4,0),0)</f>
        <v>0</v>
      </c>
    </row>
    <row r="250" spans="2:10" x14ac:dyDescent="0.25">
      <c r="B250" s="73">
        <v>6537</v>
      </c>
      <c r="C250" s="74" t="s">
        <v>349</v>
      </c>
      <c r="D250" s="75">
        <v>0.12</v>
      </c>
      <c r="F250" s="69">
        <f>Cenník[[#This Row],[Kód]]</f>
        <v>6537</v>
      </c>
      <c r="G250" s="70">
        <f>SUM(Výskyt[[#This Row],[1]])</f>
        <v>0</v>
      </c>
      <c r="H250" s="70" t="str">
        <f>IFERROR(RANK(Výskyt[[#This Row],[kód-P]],Výskyt[kód-P],1),"")</f>
        <v/>
      </c>
      <c r="I250" s="70" t="str">
        <f>IF(Výskyt[[#This Row],[ks]]&gt;0,Výskyt[[#This Row],[Kód]],"")</f>
        <v/>
      </c>
      <c r="J250" s="70">
        <f>_xlfn.IFNA(VLOOKUP(Výskyt[[#This Row],[Kód]],'Papierové výrobky'!$C$8:$F$161,4,0),0)+_xlfn.IFNA(VLOOKUP(Výskyt[[#This Row],[Kód]],'Papierové výrobky'!$I$8:$L$162,4,0),0)</f>
        <v>0</v>
      </c>
    </row>
    <row r="251" spans="2:10" x14ac:dyDescent="0.25">
      <c r="B251" s="73">
        <v>6538</v>
      </c>
      <c r="C251" s="74" t="s">
        <v>350</v>
      </c>
      <c r="D251" s="75">
        <v>0.12</v>
      </c>
      <c r="F251" s="69">
        <f>Cenník[[#This Row],[Kód]]</f>
        <v>6538</v>
      </c>
      <c r="G251" s="70">
        <f>SUM(Výskyt[[#This Row],[1]])</f>
        <v>0</v>
      </c>
      <c r="H251" s="70" t="str">
        <f>IFERROR(RANK(Výskyt[[#This Row],[kód-P]],Výskyt[kód-P],1),"")</f>
        <v/>
      </c>
      <c r="I251" s="70" t="str">
        <f>IF(Výskyt[[#This Row],[ks]]&gt;0,Výskyt[[#This Row],[Kód]],"")</f>
        <v/>
      </c>
      <c r="J251" s="70">
        <f>_xlfn.IFNA(VLOOKUP(Výskyt[[#This Row],[Kód]],'Papierové výrobky'!$C$8:$F$161,4,0),0)+_xlfn.IFNA(VLOOKUP(Výskyt[[#This Row],[Kód]],'Papierové výrobky'!$I$8:$L$162,4,0),0)</f>
        <v>0</v>
      </c>
    </row>
    <row r="252" spans="2:10" x14ac:dyDescent="0.25">
      <c r="B252" s="73">
        <v>6539</v>
      </c>
      <c r="C252" s="74" t="s">
        <v>351</v>
      </c>
      <c r="D252" s="75">
        <v>0.12</v>
      </c>
      <c r="F252" s="69">
        <f>Cenník[[#This Row],[Kód]]</f>
        <v>6539</v>
      </c>
      <c r="G252" s="70">
        <f>SUM(Výskyt[[#This Row],[1]])</f>
        <v>0</v>
      </c>
      <c r="H252" s="70" t="str">
        <f>IFERROR(RANK(Výskyt[[#This Row],[kód-P]],Výskyt[kód-P],1),"")</f>
        <v/>
      </c>
      <c r="I252" s="70" t="str">
        <f>IF(Výskyt[[#This Row],[ks]]&gt;0,Výskyt[[#This Row],[Kód]],"")</f>
        <v/>
      </c>
      <c r="J252" s="70">
        <f>_xlfn.IFNA(VLOOKUP(Výskyt[[#This Row],[Kód]],'Papierové výrobky'!$C$8:$F$161,4,0),0)+_xlfn.IFNA(VLOOKUP(Výskyt[[#This Row],[Kód]],'Papierové výrobky'!$I$8:$L$162,4,0),0)</f>
        <v>0</v>
      </c>
    </row>
    <row r="253" spans="2:10" x14ac:dyDescent="0.25">
      <c r="B253" s="73">
        <v>6550</v>
      </c>
      <c r="C253" s="74" t="s">
        <v>272</v>
      </c>
      <c r="D253" s="75">
        <v>0.14000000000000001</v>
      </c>
      <c r="F253" s="69">
        <f>Cenník[[#This Row],[Kód]]</f>
        <v>6550</v>
      </c>
      <c r="G253" s="70">
        <f>SUM(Výskyt[[#This Row],[1]])</f>
        <v>0</v>
      </c>
      <c r="H253" s="70" t="str">
        <f>IFERROR(RANK(Výskyt[[#This Row],[kód-P]],Výskyt[kód-P],1),"")</f>
        <v/>
      </c>
      <c r="I253" s="70" t="str">
        <f>IF(Výskyt[[#This Row],[ks]]&gt;0,Výskyt[[#This Row],[Kód]],"")</f>
        <v/>
      </c>
      <c r="J253" s="70">
        <f>_xlfn.IFNA(VLOOKUP(Výskyt[[#This Row],[Kód]],'Papierové výrobky'!$C$8:$F$161,4,0),0)+_xlfn.IFNA(VLOOKUP(Výskyt[[#This Row],[Kód]],'Papierové výrobky'!$I$8:$L$162,4,0),0)</f>
        <v>0</v>
      </c>
    </row>
    <row r="254" spans="2:10" x14ac:dyDescent="0.25">
      <c r="B254" s="73">
        <v>6551</v>
      </c>
      <c r="C254" s="74" t="s">
        <v>273</v>
      </c>
      <c r="D254" s="75">
        <v>0.14000000000000001</v>
      </c>
      <c r="F254" s="69">
        <f>Cenník[[#This Row],[Kód]]</f>
        <v>6551</v>
      </c>
      <c r="G254" s="70">
        <f>SUM(Výskyt[[#This Row],[1]])</f>
        <v>0</v>
      </c>
      <c r="H254" s="70" t="str">
        <f>IFERROR(RANK(Výskyt[[#This Row],[kód-P]],Výskyt[kód-P],1),"")</f>
        <v/>
      </c>
      <c r="I254" s="70" t="str">
        <f>IF(Výskyt[[#This Row],[ks]]&gt;0,Výskyt[[#This Row],[Kód]],"")</f>
        <v/>
      </c>
      <c r="J254" s="70">
        <f>_xlfn.IFNA(VLOOKUP(Výskyt[[#This Row],[Kód]],'Papierové výrobky'!$C$8:$F$161,4,0),0)+_xlfn.IFNA(VLOOKUP(Výskyt[[#This Row],[Kód]],'Papierové výrobky'!$I$8:$L$162,4,0),0)</f>
        <v>0</v>
      </c>
    </row>
    <row r="255" spans="2:10" x14ac:dyDescent="0.25">
      <c r="B255" s="73">
        <v>6552</v>
      </c>
      <c r="C255" s="74" t="s">
        <v>274</v>
      </c>
      <c r="D255" s="75">
        <v>0.14000000000000001</v>
      </c>
      <c r="F255" s="69">
        <f>Cenník[[#This Row],[Kód]]</f>
        <v>6552</v>
      </c>
      <c r="G255" s="70">
        <f>SUM(Výskyt[[#This Row],[1]])</f>
        <v>0</v>
      </c>
      <c r="H255" s="70" t="str">
        <f>IFERROR(RANK(Výskyt[[#This Row],[kód-P]],Výskyt[kód-P],1),"")</f>
        <v/>
      </c>
      <c r="I255" s="70" t="str">
        <f>IF(Výskyt[[#This Row],[ks]]&gt;0,Výskyt[[#This Row],[Kód]],"")</f>
        <v/>
      </c>
      <c r="J255" s="70">
        <f>_xlfn.IFNA(VLOOKUP(Výskyt[[#This Row],[Kód]],'Papierové výrobky'!$C$8:$F$161,4,0),0)+_xlfn.IFNA(VLOOKUP(Výskyt[[#This Row],[Kód]],'Papierové výrobky'!$I$8:$L$162,4,0),0)</f>
        <v>0</v>
      </c>
    </row>
    <row r="256" spans="2:10" x14ac:dyDescent="0.25">
      <c r="B256" s="73">
        <v>6553</v>
      </c>
      <c r="C256" s="74" t="s">
        <v>275</v>
      </c>
      <c r="D256" s="75">
        <v>0.14000000000000001</v>
      </c>
      <c r="F256" s="69">
        <f>Cenník[[#This Row],[Kód]]</f>
        <v>6553</v>
      </c>
      <c r="G256" s="70">
        <f>SUM(Výskyt[[#This Row],[1]])</f>
        <v>0</v>
      </c>
      <c r="H256" s="70" t="str">
        <f>IFERROR(RANK(Výskyt[[#This Row],[kód-P]],Výskyt[kód-P],1),"")</f>
        <v/>
      </c>
      <c r="I256" s="70" t="str">
        <f>IF(Výskyt[[#This Row],[ks]]&gt;0,Výskyt[[#This Row],[Kód]],"")</f>
        <v/>
      </c>
      <c r="J256" s="70">
        <f>_xlfn.IFNA(VLOOKUP(Výskyt[[#This Row],[Kód]],'Papierové výrobky'!$C$8:$F$161,4,0),0)+_xlfn.IFNA(VLOOKUP(Výskyt[[#This Row],[Kód]],'Papierové výrobky'!$I$8:$L$162,4,0),0)</f>
        <v>0</v>
      </c>
    </row>
    <row r="257" spans="2:10" x14ac:dyDescent="0.25">
      <c r="B257" s="73">
        <v>6554</v>
      </c>
      <c r="C257" s="74" t="s">
        <v>276</v>
      </c>
      <c r="D257" s="75">
        <v>0.14000000000000001</v>
      </c>
      <c r="F257" s="69">
        <f>Cenník[[#This Row],[Kód]]</f>
        <v>6554</v>
      </c>
      <c r="G257" s="70">
        <f>SUM(Výskyt[[#This Row],[1]])</f>
        <v>0</v>
      </c>
      <c r="H257" s="70" t="str">
        <f>IFERROR(RANK(Výskyt[[#This Row],[kód-P]],Výskyt[kód-P],1),"")</f>
        <v/>
      </c>
      <c r="I257" s="70" t="str">
        <f>IF(Výskyt[[#This Row],[ks]]&gt;0,Výskyt[[#This Row],[Kód]],"")</f>
        <v/>
      </c>
      <c r="J257" s="70">
        <f>_xlfn.IFNA(VLOOKUP(Výskyt[[#This Row],[Kód]],'Papierové výrobky'!$C$8:$F$161,4,0),0)+_xlfn.IFNA(VLOOKUP(Výskyt[[#This Row],[Kód]],'Papierové výrobky'!$I$8:$L$162,4,0),0)</f>
        <v>0</v>
      </c>
    </row>
    <row r="258" spans="2:10" x14ac:dyDescent="0.25">
      <c r="B258" s="73">
        <v>6555</v>
      </c>
      <c r="C258" s="74" t="s">
        <v>277</v>
      </c>
      <c r="D258" s="75">
        <v>0.14000000000000001</v>
      </c>
      <c r="F258" s="69">
        <f>Cenník[[#This Row],[Kód]]</f>
        <v>6555</v>
      </c>
      <c r="G258" s="70">
        <f>SUM(Výskyt[[#This Row],[1]])</f>
        <v>0</v>
      </c>
      <c r="H258" s="70" t="str">
        <f>IFERROR(RANK(Výskyt[[#This Row],[kód-P]],Výskyt[kód-P],1),"")</f>
        <v/>
      </c>
      <c r="I258" s="70" t="str">
        <f>IF(Výskyt[[#This Row],[ks]]&gt;0,Výskyt[[#This Row],[Kód]],"")</f>
        <v/>
      </c>
      <c r="J258" s="70">
        <f>_xlfn.IFNA(VLOOKUP(Výskyt[[#This Row],[Kód]],'Papierové výrobky'!$C$8:$F$161,4,0),0)+_xlfn.IFNA(VLOOKUP(Výskyt[[#This Row],[Kód]],'Papierové výrobky'!$I$8:$L$162,4,0),0)</f>
        <v>0</v>
      </c>
    </row>
    <row r="259" spans="2:10" x14ac:dyDescent="0.25">
      <c r="B259" s="73">
        <v>6556</v>
      </c>
      <c r="C259" s="74" t="s">
        <v>278</v>
      </c>
      <c r="D259" s="75">
        <v>0.14000000000000001</v>
      </c>
      <c r="F259" s="69">
        <f>Cenník[[#This Row],[Kód]]</f>
        <v>6556</v>
      </c>
      <c r="G259" s="70">
        <f>SUM(Výskyt[[#This Row],[1]])</f>
        <v>0</v>
      </c>
      <c r="H259" s="70" t="str">
        <f>IFERROR(RANK(Výskyt[[#This Row],[kód-P]],Výskyt[kód-P],1),"")</f>
        <v/>
      </c>
      <c r="I259" s="70" t="str">
        <f>IF(Výskyt[[#This Row],[ks]]&gt;0,Výskyt[[#This Row],[Kód]],"")</f>
        <v/>
      </c>
      <c r="J259" s="70">
        <f>_xlfn.IFNA(VLOOKUP(Výskyt[[#This Row],[Kód]],'Papierové výrobky'!$C$8:$F$161,4,0),0)+_xlfn.IFNA(VLOOKUP(Výskyt[[#This Row],[Kód]],'Papierové výrobky'!$I$8:$L$162,4,0),0)</f>
        <v>0</v>
      </c>
    </row>
    <row r="260" spans="2:10" x14ac:dyDescent="0.25">
      <c r="B260" s="73">
        <v>6557</v>
      </c>
      <c r="C260" s="74" t="s">
        <v>279</v>
      </c>
      <c r="D260" s="75">
        <v>0.14000000000000001</v>
      </c>
      <c r="F260" s="69">
        <f>Cenník[[#This Row],[Kód]]</f>
        <v>6557</v>
      </c>
      <c r="G260" s="70">
        <f>SUM(Výskyt[[#This Row],[1]])</f>
        <v>0</v>
      </c>
      <c r="H260" s="70" t="str">
        <f>IFERROR(RANK(Výskyt[[#This Row],[kód-P]],Výskyt[kód-P],1),"")</f>
        <v/>
      </c>
      <c r="I260" s="70" t="str">
        <f>IF(Výskyt[[#This Row],[ks]]&gt;0,Výskyt[[#This Row],[Kód]],"")</f>
        <v/>
      </c>
      <c r="J260" s="70">
        <f>_xlfn.IFNA(VLOOKUP(Výskyt[[#This Row],[Kód]],'Papierové výrobky'!$C$8:$F$161,4,0),0)+_xlfn.IFNA(VLOOKUP(Výskyt[[#This Row],[Kód]],'Papierové výrobky'!$I$8:$L$162,4,0),0)</f>
        <v>0</v>
      </c>
    </row>
    <row r="261" spans="2:10" x14ac:dyDescent="0.25">
      <c r="B261" s="73">
        <v>6558</v>
      </c>
      <c r="C261" s="74" t="s">
        <v>280</v>
      </c>
      <c r="D261" s="75">
        <v>0.14000000000000001</v>
      </c>
      <c r="F261" s="69">
        <f>Cenník[[#This Row],[Kód]]</f>
        <v>6558</v>
      </c>
      <c r="G261" s="70">
        <f>SUM(Výskyt[[#This Row],[1]])</f>
        <v>0</v>
      </c>
      <c r="H261" s="70" t="str">
        <f>IFERROR(RANK(Výskyt[[#This Row],[kód-P]],Výskyt[kód-P],1),"")</f>
        <v/>
      </c>
      <c r="I261" s="70" t="str">
        <f>IF(Výskyt[[#This Row],[ks]]&gt;0,Výskyt[[#This Row],[Kód]],"")</f>
        <v/>
      </c>
      <c r="J261" s="70">
        <f>_xlfn.IFNA(VLOOKUP(Výskyt[[#This Row],[Kód]],'Papierové výrobky'!$C$8:$F$161,4,0),0)+_xlfn.IFNA(VLOOKUP(Výskyt[[#This Row],[Kód]],'Papierové výrobky'!$I$8:$L$162,4,0),0)</f>
        <v>0</v>
      </c>
    </row>
    <row r="262" spans="2:10" x14ac:dyDescent="0.25">
      <c r="B262" s="73">
        <v>6559</v>
      </c>
      <c r="C262" s="74" t="s">
        <v>281</v>
      </c>
      <c r="D262" s="75">
        <v>0.14000000000000001</v>
      </c>
      <c r="F262" s="69">
        <f>Cenník[[#This Row],[Kód]]</f>
        <v>6559</v>
      </c>
      <c r="G262" s="70">
        <f>SUM(Výskyt[[#This Row],[1]])</f>
        <v>0</v>
      </c>
      <c r="H262" s="70" t="str">
        <f>IFERROR(RANK(Výskyt[[#This Row],[kód-P]],Výskyt[kód-P],1),"")</f>
        <v/>
      </c>
      <c r="I262" s="70" t="str">
        <f>IF(Výskyt[[#This Row],[ks]]&gt;0,Výskyt[[#This Row],[Kód]],"")</f>
        <v/>
      </c>
      <c r="J262" s="70">
        <f>_xlfn.IFNA(VLOOKUP(Výskyt[[#This Row],[Kód]],'Papierové výrobky'!$C$8:$F$161,4,0),0)+_xlfn.IFNA(VLOOKUP(Výskyt[[#This Row],[Kód]],'Papierové výrobky'!$I$8:$L$162,4,0),0)</f>
        <v>0</v>
      </c>
    </row>
    <row r="263" spans="2:10" x14ac:dyDescent="0.25">
      <c r="B263" s="73">
        <v>6660</v>
      </c>
      <c r="C263" s="74" t="s">
        <v>282</v>
      </c>
      <c r="D263" s="75">
        <v>0.26</v>
      </c>
      <c r="F263" s="69">
        <f>Cenník[[#This Row],[Kód]]</f>
        <v>6660</v>
      </c>
      <c r="G263" s="70">
        <f>SUM(Výskyt[[#This Row],[1]])</f>
        <v>0</v>
      </c>
      <c r="H263" s="70" t="str">
        <f>IFERROR(RANK(Výskyt[[#This Row],[kód-P]],Výskyt[kód-P],1),"")</f>
        <v/>
      </c>
      <c r="I263" s="70" t="str">
        <f>IF(Výskyt[[#This Row],[ks]]&gt;0,Výskyt[[#This Row],[Kód]],"")</f>
        <v/>
      </c>
      <c r="J263" s="70">
        <f>_xlfn.IFNA(VLOOKUP(Výskyt[[#This Row],[Kód]],'Papierové výrobky'!$C$8:$F$161,4,0),0)+_xlfn.IFNA(VLOOKUP(Výskyt[[#This Row],[Kód]],'Papierové výrobky'!$I$8:$L$162,4,0),0)</f>
        <v>0</v>
      </c>
    </row>
    <row r="264" spans="2:10" x14ac:dyDescent="0.25">
      <c r="B264" s="73">
        <v>6661</v>
      </c>
      <c r="C264" s="74" t="s">
        <v>283</v>
      </c>
      <c r="D264" s="75">
        <v>0.26</v>
      </c>
      <c r="F264" s="69">
        <f>Cenník[[#This Row],[Kód]]</f>
        <v>6661</v>
      </c>
      <c r="G264" s="70">
        <f>SUM(Výskyt[[#This Row],[1]])</f>
        <v>0</v>
      </c>
      <c r="H264" s="70" t="str">
        <f>IFERROR(RANK(Výskyt[[#This Row],[kód-P]],Výskyt[kód-P],1),"")</f>
        <v/>
      </c>
      <c r="I264" s="70" t="str">
        <f>IF(Výskyt[[#This Row],[ks]]&gt;0,Výskyt[[#This Row],[Kód]],"")</f>
        <v/>
      </c>
      <c r="J264" s="70">
        <f>_xlfn.IFNA(VLOOKUP(Výskyt[[#This Row],[Kód]],'Papierové výrobky'!$C$8:$F$161,4,0),0)+_xlfn.IFNA(VLOOKUP(Výskyt[[#This Row],[Kód]],'Papierové výrobky'!$I$8:$L$162,4,0),0)</f>
        <v>0</v>
      </c>
    </row>
    <row r="265" spans="2:10" x14ac:dyDescent="0.25">
      <c r="B265" s="73">
        <v>6662</v>
      </c>
      <c r="C265" s="74" t="s">
        <v>284</v>
      </c>
      <c r="D265" s="75">
        <v>0.26</v>
      </c>
      <c r="F265" s="69">
        <f>Cenník[[#This Row],[Kód]]</f>
        <v>6662</v>
      </c>
      <c r="G265" s="70">
        <f>SUM(Výskyt[[#This Row],[1]])</f>
        <v>0</v>
      </c>
      <c r="H265" s="70" t="str">
        <f>IFERROR(RANK(Výskyt[[#This Row],[kód-P]],Výskyt[kód-P],1),"")</f>
        <v/>
      </c>
      <c r="I265" s="70" t="str">
        <f>IF(Výskyt[[#This Row],[ks]]&gt;0,Výskyt[[#This Row],[Kód]],"")</f>
        <v/>
      </c>
      <c r="J265" s="70">
        <f>_xlfn.IFNA(VLOOKUP(Výskyt[[#This Row],[Kód]],'Papierové výrobky'!$C$8:$F$161,4,0),0)+_xlfn.IFNA(VLOOKUP(Výskyt[[#This Row],[Kód]],'Papierové výrobky'!$I$8:$L$162,4,0),0)</f>
        <v>0</v>
      </c>
    </row>
    <row r="266" spans="2:10" x14ac:dyDescent="0.25">
      <c r="B266" s="73">
        <v>6663</v>
      </c>
      <c r="C266" s="74" t="s">
        <v>285</v>
      </c>
      <c r="D266" s="75">
        <v>0.26</v>
      </c>
      <c r="F266" s="69">
        <f>Cenník[[#This Row],[Kód]]</f>
        <v>6663</v>
      </c>
      <c r="G266" s="70">
        <f>SUM(Výskyt[[#This Row],[1]])</f>
        <v>0</v>
      </c>
      <c r="H266" s="70" t="str">
        <f>IFERROR(RANK(Výskyt[[#This Row],[kód-P]],Výskyt[kód-P],1),"")</f>
        <v/>
      </c>
      <c r="I266" s="70" t="str">
        <f>IF(Výskyt[[#This Row],[ks]]&gt;0,Výskyt[[#This Row],[Kód]],"")</f>
        <v/>
      </c>
      <c r="J266" s="70">
        <f>_xlfn.IFNA(VLOOKUP(Výskyt[[#This Row],[Kód]],'Papierové výrobky'!$C$8:$F$161,4,0),0)+_xlfn.IFNA(VLOOKUP(Výskyt[[#This Row],[Kód]],'Papierové výrobky'!$I$8:$L$162,4,0),0)</f>
        <v>0</v>
      </c>
    </row>
    <row r="267" spans="2:10" x14ac:dyDescent="0.25">
      <c r="B267" s="73">
        <v>6664</v>
      </c>
      <c r="C267" s="74" t="s">
        <v>286</v>
      </c>
      <c r="D267" s="75">
        <v>0.26</v>
      </c>
      <c r="F267" s="69">
        <f>Cenník[[#This Row],[Kód]]</f>
        <v>6664</v>
      </c>
      <c r="G267" s="70">
        <f>SUM(Výskyt[[#This Row],[1]])</f>
        <v>0</v>
      </c>
      <c r="H267" s="70" t="str">
        <f>IFERROR(RANK(Výskyt[[#This Row],[kód-P]],Výskyt[kód-P],1),"")</f>
        <v/>
      </c>
      <c r="I267" s="70" t="str">
        <f>IF(Výskyt[[#This Row],[ks]]&gt;0,Výskyt[[#This Row],[Kód]],"")</f>
        <v/>
      </c>
      <c r="J267" s="70">
        <f>_xlfn.IFNA(VLOOKUP(Výskyt[[#This Row],[Kód]],'Papierové výrobky'!$C$8:$F$161,4,0),0)+_xlfn.IFNA(VLOOKUP(Výskyt[[#This Row],[Kód]],'Papierové výrobky'!$I$8:$L$162,4,0),0)</f>
        <v>0</v>
      </c>
    </row>
    <row r="268" spans="2:10" x14ac:dyDescent="0.25">
      <c r="B268" s="73">
        <v>6665</v>
      </c>
      <c r="C268" s="74" t="s">
        <v>287</v>
      </c>
      <c r="D268" s="75">
        <v>0.26</v>
      </c>
      <c r="F268" s="69">
        <f>Cenník[[#This Row],[Kód]]</f>
        <v>6665</v>
      </c>
      <c r="G268" s="70">
        <f>SUM(Výskyt[[#This Row],[1]])</f>
        <v>0</v>
      </c>
      <c r="H268" s="70" t="str">
        <f>IFERROR(RANK(Výskyt[[#This Row],[kód-P]],Výskyt[kód-P],1),"")</f>
        <v/>
      </c>
      <c r="I268" s="70" t="str">
        <f>IF(Výskyt[[#This Row],[ks]]&gt;0,Výskyt[[#This Row],[Kód]],"")</f>
        <v/>
      </c>
      <c r="J268" s="70">
        <f>_xlfn.IFNA(VLOOKUP(Výskyt[[#This Row],[Kód]],'Papierové výrobky'!$C$8:$F$161,4,0),0)+_xlfn.IFNA(VLOOKUP(Výskyt[[#This Row],[Kód]],'Papierové výrobky'!$I$8:$L$162,4,0),0)</f>
        <v>0</v>
      </c>
    </row>
    <row r="269" spans="2:10" x14ac:dyDescent="0.25">
      <c r="B269" s="73">
        <v>6666</v>
      </c>
      <c r="C269" s="74" t="s">
        <v>288</v>
      </c>
      <c r="D269" s="75">
        <v>0.26</v>
      </c>
      <c r="F269" s="69">
        <f>Cenník[[#This Row],[Kód]]</f>
        <v>6666</v>
      </c>
      <c r="G269" s="70">
        <f>SUM(Výskyt[[#This Row],[1]])</f>
        <v>0</v>
      </c>
      <c r="H269" s="70" t="str">
        <f>IFERROR(RANK(Výskyt[[#This Row],[kód-P]],Výskyt[kód-P],1),"")</f>
        <v/>
      </c>
      <c r="I269" s="70" t="str">
        <f>IF(Výskyt[[#This Row],[ks]]&gt;0,Výskyt[[#This Row],[Kód]],"")</f>
        <v/>
      </c>
      <c r="J269" s="70">
        <f>_xlfn.IFNA(VLOOKUP(Výskyt[[#This Row],[Kód]],'Papierové výrobky'!$C$8:$F$161,4,0),0)+_xlfn.IFNA(VLOOKUP(Výskyt[[#This Row],[Kód]],'Papierové výrobky'!$I$8:$L$162,4,0),0)</f>
        <v>0</v>
      </c>
    </row>
    <row r="270" spans="2:10" x14ac:dyDescent="0.25">
      <c r="B270" s="73">
        <v>6667</v>
      </c>
      <c r="C270" s="74" t="s">
        <v>289</v>
      </c>
      <c r="D270" s="75">
        <v>0.26</v>
      </c>
      <c r="F270" s="69">
        <f>Cenník[[#This Row],[Kód]]</f>
        <v>6667</v>
      </c>
      <c r="G270" s="70">
        <f>SUM(Výskyt[[#This Row],[1]])</f>
        <v>0</v>
      </c>
      <c r="H270" s="70" t="str">
        <f>IFERROR(RANK(Výskyt[[#This Row],[kód-P]],Výskyt[kód-P],1),"")</f>
        <v/>
      </c>
      <c r="I270" s="70" t="str">
        <f>IF(Výskyt[[#This Row],[ks]]&gt;0,Výskyt[[#This Row],[Kód]],"")</f>
        <v/>
      </c>
      <c r="J270" s="70">
        <f>_xlfn.IFNA(VLOOKUP(Výskyt[[#This Row],[Kód]],'Papierové výrobky'!$C$8:$F$161,4,0),0)+_xlfn.IFNA(VLOOKUP(Výskyt[[#This Row],[Kód]],'Papierové výrobky'!$I$8:$L$162,4,0),0)</f>
        <v>0</v>
      </c>
    </row>
    <row r="271" spans="2:10" x14ac:dyDescent="0.25">
      <c r="B271" s="73">
        <v>6668</v>
      </c>
      <c r="C271" s="74" t="s">
        <v>290</v>
      </c>
      <c r="D271" s="75">
        <v>0.26</v>
      </c>
      <c r="F271" s="69">
        <f>Cenník[[#This Row],[Kód]]</f>
        <v>6668</v>
      </c>
      <c r="G271" s="70">
        <f>SUM(Výskyt[[#This Row],[1]])</f>
        <v>0</v>
      </c>
      <c r="H271" s="70" t="str">
        <f>IFERROR(RANK(Výskyt[[#This Row],[kód-P]],Výskyt[kód-P],1),"")</f>
        <v/>
      </c>
      <c r="I271" s="70" t="str">
        <f>IF(Výskyt[[#This Row],[ks]]&gt;0,Výskyt[[#This Row],[Kód]],"")</f>
        <v/>
      </c>
      <c r="J271" s="70">
        <f>_xlfn.IFNA(VLOOKUP(Výskyt[[#This Row],[Kód]],'Papierové výrobky'!$C$8:$F$161,4,0),0)+_xlfn.IFNA(VLOOKUP(Výskyt[[#This Row],[Kód]],'Papierové výrobky'!$I$8:$L$162,4,0),0)</f>
        <v>0</v>
      </c>
    </row>
    <row r="272" spans="2:10" x14ac:dyDescent="0.25">
      <c r="B272" s="73">
        <v>6669</v>
      </c>
      <c r="C272" s="74" t="s">
        <v>291</v>
      </c>
      <c r="D272" s="75">
        <v>0.26</v>
      </c>
      <c r="F272" s="69">
        <f>Cenník[[#This Row],[Kód]]</f>
        <v>6669</v>
      </c>
      <c r="G272" s="70">
        <f>SUM(Výskyt[[#This Row],[1]])</f>
        <v>0</v>
      </c>
      <c r="H272" s="70" t="str">
        <f>IFERROR(RANK(Výskyt[[#This Row],[kód-P]],Výskyt[kód-P],1),"")</f>
        <v/>
      </c>
      <c r="I272" s="70" t="str">
        <f>IF(Výskyt[[#This Row],[ks]]&gt;0,Výskyt[[#This Row],[Kód]],"")</f>
        <v/>
      </c>
      <c r="J272" s="70">
        <f>_xlfn.IFNA(VLOOKUP(Výskyt[[#This Row],[Kód]],'Papierové výrobky'!$C$8:$F$161,4,0),0)+_xlfn.IFNA(VLOOKUP(Výskyt[[#This Row],[Kód]],'Papierové výrobky'!$I$8:$L$162,4,0),0)</f>
        <v>0</v>
      </c>
    </row>
    <row r="273" spans="2:10" x14ac:dyDescent="0.25">
      <c r="B273" s="73">
        <v>6670</v>
      </c>
      <c r="C273" s="74" t="s">
        <v>292</v>
      </c>
      <c r="D273" s="75">
        <v>0.68</v>
      </c>
      <c r="F273" s="69">
        <f>Cenník[[#This Row],[Kód]]</f>
        <v>6670</v>
      </c>
      <c r="G273" s="70">
        <f>SUM(Výskyt[[#This Row],[1]])</f>
        <v>0</v>
      </c>
      <c r="H273" s="70" t="str">
        <f>IFERROR(RANK(Výskyt[[#This Row],[kód-P]],Výskyt[kód-P],1),"")</f>
        <v/>
      </c>
      <c r="I273" s="70" t="str">
        <f>IF(Výskyt[[#This Row],[ks]]&gt;0,Výskyt[[#This Row],[Kód]],"")</f>
        <v/>
      </c>
      <c r="J273" s="70">
        <f>_xlfn.IFNA(VLOOKUP(Výskyt[[#This Row],[Kód]],'Papierové výrobky'!$C$8:$F$161,4,0),0)+_xlfn.IFNA(VLOOKUP(Výskyt[[#This Row],[Kód]],'Papierové výrobky'!$I$8:$L$162,4,0),0)</f>
        <v>0</v>
      </c>
    </row>
    <row r="274" spans="2:10" x14ac:dyDescent="0.25">
      <c r="B274" s="73">
        <v>6671</v>
      </c>
      <c r="C274" s="74" t="s">
        <v>293</v>
      </c>
      <c r="D274" s="75">
        <v>0.68</v>
      </c>
      <c r="F274" s="71">
        <f>Cenník[[#This Row],[Kód]]</f>
        <v>6671</v>
      </c>
      <c r="G274" s="72">
        <f>SUM(Výskyt[[#This Row],[1]])</f>
        <v>0</v>
      </c>
      <c r="H274" s="72" t="str">
        <f>IFERROR(RANK(Výskyt[[#This Row],[kód-P]],Výskyt[kód-P],1),"")</f>
        <v/>
      </c>
      <c r="I274" s="72" t="str">
        <f>IF(Výskyt[[#This Row],[ks]]&gt;0,Výskyt[[#This Row],[Kód]],"")</f>
        <v/>
      </c>
      <c r="J274" s="72">
        <f>_xlfn.IFNA(VLOOKUP(Výskyt[[#This Row],[Kód]],'Papierové výrobky'!$C$8:$F$161,4,0),0)+_xlfn.IFNA(VLOOKUP(Výskyt[[#This Row],[Kód]],'Papierové výrobky'!$I$8:$L$162,4,0),0)</f>
        <v>0</v>
      </c>
    </row>
    <row r="275" spans="2:10" x14ac:dyDescent="0.25">
      <c r="B275" s="73">
        <v>6672</v>
      </c>
      <c r="C275" s="74" t="s">
        <v>294</v>
      </c>
      <c r="D275" s="75">
        <v>0.68</v>
      </c>
      <c r="F275" s="69">
        <f>Cenník[[#This Row],[Kód]]</f>
        <v>6672</v>
      </c>
      <c r="G275" s="108">
        <f>SUM(Výskyt[[#This Row],[1]])</f>
        <v>0</v>
      </c>
      <c r="H275" s="108" t="str">
        <f>IFERROR(RANK(Výskyt[[#This Row],[kód-P]],Výskyt[kód-P],1),"")</f>
        <v/>
      </c>
      <c r="I275" s="108" t="str">
        <f>IF(Výskyt[[#This Row],[ks]]&gt;0,Výskyt[[#This Row],[Kód]],"")</f>
        <v/>
      </c>
      <c r="J275" s="108">
        <f>_xlfn.IFNA(VLOOKUP(Výskyt[[#This Row],[Kód]],'Papierové výrobky'!$C$8:$F$161,4,0),0)+_xlfn.IFNA(VLOOKUP(Výskyt[[#This Row],[Kód]],'Papierové výrobky'!$I$8:$L$162,4,0),0)</f>
        <v>0</v>
      </c>
    </row>
    <row r="276" spans="2:10" x14ac:dyDescent="0.25">
      <c r="B276" s="73">
        <v>6673</v>
      </c>
      <c r="C276" s="74" t="s">
        <v>295</v>
      </c>
      <c r="D276" s="75">
        <v>0.68</v>
      </c>
      <c r="F276" s="69">
        <f>Cenník[[#This Row],[Kód]]</f>
        <v>6673</v>
      </c>
      <c r="G276" s="108">
        <f>SUM(Výskyt[[#This Row],[1]])</f>
        <v>0</v>
      </c>
      <c r="H276" s="108" t="str">
        <f>IFERROR(RANK(Výskyt[[#This Row],[kód-P]],Výskyt[kód-P],1),"")</f>
        <v/>
      </c>
      <c r="I276" s="108" t="str">
        <f>IF(Výskyt[[#This Row],[ks]]&gt;0,Výskyt[[#This Row],[Kód]],"")</f>
        <v/>
      </c>
      <c r="J276" s="108">
        <f>_xlfn.IFNA(VLOOKUP(Výskyt[[#This Row],[Kód]],'Papierové výrobky'!$C$8:$F$161,4,0),0)+_xlfn.IFNA(VLOOKUP(Výskyt[[#This Row],[Kód]],'Papierové výrobky'!$I$8:$L$162,4,0),0)</f>
        <v>0</v>
      </c>
    </row>
    <row r="277" spans="2:10" x14ac:dyDescent="0.25">
      <c r="B277" s="73">
        <v>6674</v>
      </c>
      <c r="C277" s="74" t="s">
        <v>296</v>
      </c>
      <c r="D277" s="75">
        <v>0.68</v>
      </c>
      <c r="F277" s="69">
        <f>Cenník[[#This Row],[Kód]]</f>
        <v>6674</v>
      </c>
      <c r="G277" s="108">
        <f>SUM(Výskyt[[#This Row],[1]])</f>
        <v>0</v>
      </c>
      <c r="H277" s="108" t="str">
        <f>IFERROR(RANK(Výskyt[[#This Row],[kód-P]],Výskyt[kód-P],1),"")</f>
        <v/>
      </c>
      <c r="I277" s="108" t="str">
        <f>IF(Výskyt[[#This Row],[ks]]&gt;0,Výskyt[[#This Row],[Kód]],"")</f>
        <v/>
      </c>
      <c r="J277" s="108">
        <f>_xlfn.IFNA(VLOOKUP(Výskyt[[#This Row],[Kód]],'Papierové výrobky'!$C$8:$F$161,4,0),0)+_xlfn.IFNA(VLOOKUP(Výskyt[[#This Row],[Kód]],'Papierové výrobky'!$I$8:$L$162,4,0),0)</f>
        <v>0</v>
      </c>
    </row>
    <row r="278" spans="2:10" x14ac:dyDescent="0.25">
      <c r="B278" s="73">
        <v>6675</v>
      </c>
      <c r="C278" s="74" t="s">
        <v>297</v>
      </c>
      <c r="D278" s="75">
        <v>0.68</v>
      </c>
      <c r="F278" s="69">
        <f>Cenník[[#This Row],[Kód]]</f>
        <v>6675</v>
      </c>
      <c r="G278" s="108">
        <f>SUM(Výskyt[[#This Row],[1]])</f>
        <v>0</v>
      </c>
      <c r="H278" s="108" t="str">
        <f>IFERROR(RANK(Výskyt[[#This Row],[kód-P]],Výskyt[kód-P],1),"")</f>
        <v/>
      </c>
      <c r="I278" s="108" t="str">
        <f>IF(Výskyt[[#This Row],[ks]]&gt;0,Výskyt[[#This Row],[Kód]],"")</f>
        <v/>
      </c>
      <c r="J278" s="108">
        <f>_xlfn.IFNA(VLOOKUP(Výskyt[[#This Row],[Kód]],'Papierové výrobky'!$C$8:$F$161,4,0),0)+_xlfn.IFNA(VLOOKUP(Výskyt[[#This Row],[Kód]],'Papierové výrobky'!$I$8:$L$162,4,0),0)</f>
        <v>0</v>
      </c>
    </row>
    <row r="279" spans="2:10" x14ac:dyDescent="0.25">
      <c r="B279" s="73">
        <v>6676</v>
      </c>
      <c r="C279" s="74" t="s">
        <v>298</v>
      </c>
      <c r="D279" s="75">
        <v>0.68</v>
      </c>
      <c r="F279" s="69">
        <f>Cenník[[#This Row],[Kód]]</f>
        <v>6676</v>
      </c>
      <c r="G279" s="108">
        <f>SUM(Výskyt[[#This Row],[1]])</f>
        <v>0</v>
      </c>
      <c r="H279" s="108" t="str">
        <f>IFERROR(RANK(Výskyt[[#This Row],[kód-P]],Výskyt[kód-P],1),"")</f>
        <v/>
      </c>
      <c r="I279" s="108" t="str">
        <f>IF(Výskyt[[#This Row],[ks]]&gt;0,Výskyt[[#This Row],[Kód]],"")</f>
        <v/>
      </c>
      <c r="J279" s="108">
        <f>_xlfn.IFNA(VLOOKUP(Výskyt[[#This Row],[Kód]],'Papierové výrobky'!$C$8:$F$161,4,0),0)+_xlfn.IFNA(VLOOKUP(Výskyt[[#This Row],[Kód]],'Papierové výrobky'!$I$8:$L$162,4,0),0)</f>
        <v>0</v>
      </c>
    </row>
    <row r="280" spans="2:10" x14ac:dyDescent="0.25">
      <c r="B280" s="73">
        <v>6677</v>
      </c>
      <c r="C280" s="74" t="s">
        <v>299</v>
      </c>
      <c r="D280" s="75">
        <v>0.68</v>
      </c>
      <c r="F280" s="69">
        <f>Cenník[[#This Row],[Kód]]</f>
        <v>6677</v>
      </c>
      <c r="G280" s="108">
        <f>SUM(Výskyt[[#This Row],[1]])</f>
        <v>0</v>
      </c>
      <c r="H280" s="108" t="str">
        <f>IFERROR(RANK(Výskyt[[#This Row],[kód-P]],Výskyt[kód-P],1),"")</f>
        <v/>
      </c>
      <c r="I280" s="108" t="str">
        <f>IF(Výskyt[[#This Row],[ks]]&gt;0,Výskyt[[#This Row],[Kód]],"")</f>
        <v/>
      </c>
      <c r="J280" s="108">
        <f>_xlfn.IFNA(VLOOKUP(Výskyt[[#This Row],[Kód]],'Papierové výrobky'!$C$8:$F$161,4,0),0)+_xlfn.IFNA(VLOOKUP(Výskyt[[#This Row],[Kód]],'Papierové výrobky'!$I$8:$L$162,4,0),0)</f>
        <v>0</v>
      </c>
    </row>
    <row r="281" spans="2:10" x14ac:dyDescent="0.25">
      <c r="B281" s="73">
        <v>6678</v>
      </c>
      <c r="C281" s="74" t="s">
        <v>300</v>
      </c>
      <c r="D281" s="75">
        <v>0.68</v>
      </c>
      <c r="F281" s="69">
        <f>Cenník[[#This Row],[Kód]]</f>
        <v>6678</v>
      </c>
      <c r="G281" s="108">
        <f>SUM(Výskyt[[#This Row],[1]])</f>
        <v>0</v>
      </c>
      <c r="H281" s="108" t="str">
        <f>IFERROR(RANK(Výskyt[[#This Row],[kód-P]],Výskyt[kód-P],1),"")</f>
        <v/>
      </c>
      <c r="I281" s="108" t="str">
        <f>IF(Výskyt[[#This Row],[ks]]&gt;0,Výskyt[[#This Row],[Kód]],"")</f>
        <v/>
      </c>
      <c r="J281" s="108">
        <f>_xlfn.IFNA(VLOOKUP(Výskyt[[#This Row],[Kód]],'Papierové výrobky'!$C$8:$F$161,4,0),0)+_xlfn.IFNA(VLOOKUP(Výskyt[[#This Row],[Kód]],'Papierové výrobky'!$I$8:$L$162,4,0),0)</f>
        <v>0</v>
      </c>
    </row>
    <row r="282" spans="2:10" x14ac:dyDescent="0.25">
      <c r="B282" s="73">
        <v>6679</v>
      </c>
      <c r="C282" s="74" t="s">
        <v>301</v>
      </c>
      <c r="D282" s="75">
        <v>0.68</v>
      </c>
      <c r="F282" s="69">
        <f>Cenník[[#This Row],[Kód]]</f>
        <v>6679</v>
      </c>
      <c r="G282" s="108">
        <f>SUM(Výskyt[[#This Row],[1]])</f>
        <v>0</v>
      </c>
      <c r="H282" s="108" t="str">
        <f>IFERROR(RANK(Výskyt[[#This Row],[kód-P]],Výskyt[kód-P],1),"")</f>
        <v/>
      </c>
      <c r="I282" s="108" t="str">
        <f>IF(Výskyt[[#This Row],[ks]]&gt;0,Výskyt[[#This Row],[Kód]],"")</f>
        <v/>
      </c>
      <c r="J282" s="108">
        <f>_xlfn.IFNA(VLOOKUP(Výskyt[[#This Row],[Kód]],'Papierové výrobky'!$C$8:$F$161,4,0),0)+_xlfn.IFNA(VLOOKUP(Výskyt[[#This Row],[Kód]],'Papierové výrobky'!$I$8:$L$162,4,0),0)</f>
        <v>0</v>
      </c>
    </row>
    <row r="283" spans="2:10" x14ac:dyDescent="0.25">
      <c r="B283" s="73">
        <v>6680</v>
      </c>
      <c r="C283" s="74" t="s">
        <v>302</v>
      </c>
      <c r="D283" s="75">
        <v>1.26</v>
      </c>
      <c r="F283" s="69">
        <f>Cenník[[#This Row],[Kód]]</f>
        <v>6680</v>
      </c>
      <c r="G283" s="108">
        <f>SUM(Výskyt[[#This Row],[1]])</f>
        <v>0</v>
      </c>
      <c r="H283" s="108" t="str">
        <f>IFERROR(RANK(Výskyt[[#This Row],[kód-P]],Výskyt[kód-P],1),"")</f>
        <v/>
      </c>
      <c r="I283" s="108" t="str">
        <f>IF(Výskyt[[#This Row],[ks]]&gt;0,Výskyt[[#This Row],[Kód]],"")</f>
        <v/>
      </c>
      <c r="J283" s="108">
        <f>_xlfn.IFNA(VLOOKUP(Výskyt[[#This Row],[Kód]],'Papierové výrobky'!$C$8:$F$161,4,0),0)+_xlfn.IFNA(VLOOKUP(Výskyt[[#This Row],[Kód]],'Papierové výrobky'!$I$8:$L$162,4,0),0)</f>
        <v>0</v>
      </c>
    </row>
    <row r="284" spans="2:10" x14ac:dyDescent="0.25">
      <c r="B284" s="73">
        <v>6681</v>
      </c>
      <c r="C284" s="74" t="s">
        <v>303</v>
      </c>
      <c r="D284" s="75">
        <v>1.26</v>
      </c>
      <c r="F284" s="69">
        <f>Cenník[[#This Row],[Kód]]</f>
        <v>6681</v>
      </c>
      <c r="G284" s="108">
        <f>SUM(Výskyt[[#This Row],[1]])</f>
        <v>0</v>
      </c>
      <c r="H284" s="108" t="str">
        <f>IFERROR(RANK(Výskyt[[#This Row],[kód-P]],Výskyt[kód-P],1),"")</f>
        <v/>
      </c>
      <c r="I284" s="108" t="str">
        <f>IF(Výskyt[[#This Row],[ks]]&gt;0,Výskyt[[#This Row],[Kód]],"")</f>
        <v/>
      </c>
      <c r="J284" s="108">
        <f>_xlfn.IFNA(VLOOKUP(Výskyt[[#This Row],[Kód]],'Papierové výrobky'!$C$8:$F$161,4,0),0)+_xlfn.IFNA(VLOOKUP(Výskyt[[#This Row],[Kód]],'Papierové výrobky'!$I$8:$L$162,4,0),0)</f>
        <v>0</v>
      </c>
    </row>
    <row r="285" spans="2:10" x14ac:dyDescent="0.25">
      <c r="B285" s="73">
        <v>6682</v>
      </c>
      <c r="C285" s="74" t="s">
        <v>304</v>
      </c>
      <c r="D285" s="75">
        <v>1.26</v>
      </c>
      <c r="F285" s="69">
        <f>Cenník[[#This Row],[Kód]]</f>
        <v>6682</v>
      </c>
      <c r="G285" s="108">
        <f>SUM(Výskyt[[#This Row],[1]])</f>
        <v>0</v>
      </c>
      <c r="H285" s="108" t="str">
        <f>IFERROR(RANK(Výskyt[[#This Row],[kód-P]],Výskyt[kód-P],1),"")</f>
        <v/>
      </c>
      <c r="I285" s="108" t="str">
        <f>IF(Výskyt[[#This Row],[ks]]&gt;0,Výskyt[[#This Row],[Kód]],"")</f>
        <v/>
      </c>
      <c r="J285" s="108">
        <f>_xlfn.IFNA(VLOOKUP(Výskyt[[#This Row],[Kód]],'Papierové výrobky'!$C$8:$F$161,4,0),0)+_xlfn.IFNA(VLOOKUP(Výskyt[[#This Row],[Kód]],'Papierové výrobky'!$I$8:$L$162,4,0),0)</f>
        <v>0</v>
      </c>
    </row>
    <row r="286" spans="2:10" x14ac:dyDescent="0.25">
      <c r="B286" s="73">
        <v>6683</v>
      </c>
      <c r="C286" s="74" t="s">
        <v>305</v>
      </c>
      <c r="D286" s="75">
        <v>1.26</v>
      </c>
      <c r="F286" s="69">
        <f>Cenník[[#This Row],[Kód]]</f>
        <v>6683</v>
      </c>
      <c r="G286" s="108">
        <f>SUM(Výskyt[[#This Row],[1]])</f>
        <v>0</v>
      </c>
      <c r="H286" s="108" t="str">
        <f>IFERROR(RANK(Výskyt[[#This Row],[kód-P]],Výskyt[kód-P],1),"")</f>
        <v/>
      </c>
      <c r="I286" s="108" t="str">
        <f>IF(Výskyt[[#This Row],[ks]]&gt;0,Výskyt[[#This Row],[Kód]],"")</f>
        <v/>
      </c>
      <c r="J286" s="108">
        <f>_xlfn.IFNA(VLOOKUP(Výskyt[[#This Row],[Kód]],'Papierové výrobky'!$C$8:$F$161,4,0),0)+_xlfn.IFNA(VLOOKUP(Výskyt[[#This Row],[Kód]],'Papierové výrobky'!$I$8:$L$162,4,0),0)</f>
        <v>0</v>
      </c>
    </row>
    <row r="287" spans="2:10" x14ac:dyDescent="0.25">
      <c r="B287" s="73">
        <v>6684</v>
      </c>
      <c r="C287" s="74" t="s">
        <v>306</v>
      </c>
      <c r="D287" s="75">
        <v>1.26</v>
      </c>
      <c r="F287" s="69">
        <f>Cenník[[#This Row],[Kód]]</f>
        <v>6684</v>
      </c>
      <c r="G287" s="108">
        <f>SUM(Výskyt[[#This Row],[1]])</f>
        <v>0</v>
      </c>
      <c r="H287" s="108" t="str">
        <f>IFERROR(RANK(Výskyt[[#This Row],[kód-P]],Výskyt[kód-P],1),"")</f>
        <v/>
      </c>
      <c r="I287" s="108" t="str">
        <f>IF(Výskyt[[#This Row],[ks]]&gt;0,Výskyt[[#This Row],[Kód]],"")</f>
        <v/>
      </c>
      <c r="J287" s="108">
        <f>_xlfn.IFNA(VLOOKUP(Výskyt[[#This Row],[Kód]],'Papierové výrobky'!$C$8:$F$161,4,0),0)+_xlfn.IFNA(VLOOKUP(Výskyt[[#This Row],[Kód]],'Papierové výrobky'!$I$8:$L$162,4,0),0)</f>
        <v>0</v>
      </c>
    </row>
    <row r="288" spans="2:10" x14ac:dyDescent="0.25">
      <c r="B288" s="73">
        <v>6685</v>
      </c>
      <c r="C288" s="74" t="s">
        <v>307</v>
      </c>
      <c r="D288" s="75">
        <v>1.26</v>
      </c>
      <c r="F288" s="69">
        <f>Cenník[[#This Row],[Kód]]</f>
        <v>6685</v>
      </c>
      <c r="G288" s="108">
        <f>SUM(Výskyt[[#This Row],[1]])</f>
        <v>0</v>
      </c>
      <c r="H288" s="108" t="str">
        <f>IFERROR(RANK(Výskyt[[#This Row],[kód-P]],Výskyt[kód-P],1),"")</f>
        <v/>
      </c>
      <c r="I288" s="108" t="str">
        <f>IF(Výskyt[[#This Row],[ks]]&gt;0,Výskyt[[#This Row],[Kód]],"")</f>
        <v/>
      </c>
      <c r="J288" s="108">
        <f>_xlfn.IFNA(VLOOKUP(Výskyt[[#This Row],[Kód]],'Papierové výrobky'!$C$8:$F$161,4,0),0)+_xlfn.IFNA(VLOOKUP(Výskyt[[#This Row],[Kód]],'Papierové výrobky'!$I$8:$L$162,4,0),0)</f>
        <v>0</v>
      </c>
    </row>
    <row r="289" spans="2:12" x14ac:dyDescent="0.25">
      <c r="B289" s="73">
        <v>6686</v>
      </c>
      <c r="C289" s="74" t="s">
        <v>308</v>
      </c>
      <c r="D289" s="75">
        <v>1.26</v>
      </c>
      <c r="F289" s="69">
        <f>Cenník[[#This Row],[Kód]]</f>
        <v>6686</v>
      </c>
      <c r="G289" s="108">
        <f>SUM(Výskyt[[#This Row],[1]])</f>
        <v>0</v>
      </c>
      <c r="H289" s="108" t="str">
        <f>IFERROR(RANK(Výskyt[[#This Row],[kód-P]],Výskyt[kód-P],1),"")</f>
        <v/>
      </c>
      <c r="I289" s="108" t="str">
        <f>IF(Výskyt[[#This Row],[ks]]&gt;0,Výskyt[[#This Row],[Kód]],"")</f>
        <v/>
      </c>
      <c r="J289" s="108">
        <f>_xlfn.IFNA(VLOOKUP(Výskyt[[#This Row],[Kód]],'Papierové výrobky'!$C$8:$F$161,4,0),0)+_xlfn.IFNA(VLOOKUP(Výskyt[[#This Row],[Kód]],'Papierové výrobky'!$I$8:$L$162,4,0),0)</f>
        <v>0</v>
      </c>
    </row>
    <row r="290" spans="2:12" x14ac:dyDescent="0.25">
      <c r="B290" s="73">
        <v>6687</v>
      </c>
      <c r="C290" s="74" t="s">
        <v>309</v>
      </c>
      <c r="D290" s="75">
        <v>1.26</v>
      </c>
      <c r="F290" s="69">
        <f>Cenník[[#This Row],[Kód]]</f>
        <v>6687</v>
      </c>
      <c r="G290" s="108">
        <f>SUM(Výskyt[[#This Row],[1]])</f>
        <v>0</v>
      </c>
      <c r="H290" s="108" t="str">
        <f>IFERROR(RANK(Výskyt[[#This Row],[kód-P]],Výskyt[kód-P],1),"")</f>
        <v/>
      </c>
      <c r="I290" s="108" t="str">
        <f>IF(Výskyt[[#This Row],[ks]]&gt;0,Výskyt[[#This Row],[Kód]],"")</f>
        <v/>
      </c>
      <c r="J290" s="108">
        <f>_xlfn.IFNA(VLOOKUP(Výskyt[[#This Row],[Kód]],'Papierové výrobky'!$C$8:$F$161,4,0),0)+_xlfn.IFNA(VLOOKUP(Výskyt[[#This Row],[Kód]],'Papierové výrobky'!$I$8:$L$162,4,0),0)</f>
        <v>0</v>
      </c>
    </row>
    <row r="291" spans="2:12" x14ac:dyDescent="0.25">
      <c r="B291" s="73">
        <v>6688</v>
      </c>
      <c r="C291" s="74" t="s">
        <v>310</v>
      </c>
      <c r="D291" s="75">
        <v>1.26</v>
      </c>
      <c r="F291" s="69">
        <f>Cenník[[#This Row],[Kód]]</f>
        <v>6688</v>
      </c>
      <c r="G291" s="108">
        <f>SUM(Výskyt[[#This Row],[1]])</f>
        <v>0</v>
      </c>
      <c r="H291" s="108" t="str">
        <f>IFERROR(RANK(Výskyt[[#This Row],[kód-P]],Výskyt[kód-P],1),"")</f>
        <v/>
      </c>
      <c r="I291" s="108" t="str">
        <f>IF(Výskyt[[#This Row],[ks]]&gt;0,Výskyt[[#This Row],[Kód]],"")</f>
        <v/>
      </c>
      <c r="J291" s="108">
        <f>_xlfn.IFNA(VLOOKUP(Výskyt[[#This Row],[Kód]],'Papierové výrobky'!$C$8:$F$161,4,0),0)+_xlfn.IFNA(VLOOKUP(Výskyt[[#This Row],[Kód]],'Papierové výrobky'!$I$8:$L$162,4,0),0)</f>
        <v>0</v>
      </c>
    </row>
    <row r="292" spans="2:12" x14ac:dyDescent="0.25">
      <c r="B292" s="73">
        <v>6689</v>
      </c>
      <c r="C292" s="74" t="s">
        <v>311</v>
      </c>
      <c r="D292" s="75">
        <v>1.26</v>
      </c>
      <c r="F292" s="69">
        <f>Cenník[[#This Row],[Kód]]</f>
        <v>6689</v>
      </c>
      <c r="G292" s="108">
        <f>SUM(Výskyt[[#This Row],[1]])</f>
        <v>0</v>
      </c>
      <c r="H292" s="108" t="str">
        <f>IFERROR(RANK(Výskyt[[#This Row],[kód-P]],Výskyt[kód-P],1),"")</f>
        <v/>
      </c>
      <c r="I292" s="108" t="str">
        <f>IF(Výskyt[[#This Row],[ks]]&gt;0,Výskyt[[#This Row],[Kód]],"")</f>
        <v/>
      </c>
      <c r="J292" s="108">
        <f>_xlfn.IFNA(VLOOKUP(Výskyt[[#This Row],[Kód]],'Papierové výrobky'!$C$8:$F$161,4,0),0)+_xlfn.IFNA(VLOOKUP(Výskyt[[#This Row],[Kód]],'Papierové výrobky'!$I$8:$L$162,4,0),0)</f>
        <v>0</v>
      </c>
    </row>
    <row r="293" spans="2:12" x14ac:dyDescent="0.25">
      <c r="B293" s="73">
        <v>6689</v>
      </c>
      <c r="C293" s="74" t="s">
        <v>311</v>
      </c>
      <c r="D293" s="75">
        <v>1.26</v>
      </c>
      <c r="F293" s="69">
        <f>Cenník[[#This Row],[Kód]]</f>
        <v>6689</v>
      </c>
      <c r="G293" s="108">
        <f>SUM(Výskyt[[#This Row],[1]])</f>
        <v>0</v>
      </c>
      <c r="H293" s="108" t="str">
        <f>IFERROR(RANK(Výskyt[[#This Row],[kód-P]],Výskyt[kód-P],1),"")</f>
        <v/>
      </c>
      <c r="I293" s="108" t="str">
        <f>IF(Výskyt[[#This Row],[ks]]&gt;0,Výskyt[[#This Row],[Kód]],"")</f>
        <v/>
      </c>
      <c r="J293" s="108">
        <f>_xlfn.IFNA(VLOOKUP(Výskyt[[#This Row],[Kód]],'Papierové výrobky'!$C$8:$F$161,4,0),0)+_xlfn.IFNA(VLOOKUP(Výskyt[[#This Row],[Kód]],'Papierové výrobky'!$I$8:$L$162,4,0),0)</f>
        <v>0</v>
      </c>
    </row>
    <row r="294" spans="2:12" x14ac:dyDescent="0.25">
      <c r="B294" s="73">
        <v>6689</v>
      </c>
      <c r="C294" s="74" t="s">
        <v>311</v>
      </c>
      <c r="D294" s="75">
        <v>1.26</v>
      </c>
      <c r="F294" s="69">
        <f>Cenník[[#This Row],[Kód]]</f>
        <v>6689</v>
      </c>
      <c r="G294" s="108">
        <f>SUM(Výskyt[[#This Row],[1]])</f>
        <v>0</v>
      </c>
      <c r="H294" s="108" t="str">
        <f>IFERROR(RANK(Výskyt[[#This Row],[kód-P]],Výskyt[kód-P],1),"")</f>
        <v/>
      </c>
      <c r="I294" s="108" t="str">
        <f>IF(Výskyt[[#This Row],[ks]]&gt;0,Výskyt[[#This Row],[Kód]],"")</f>
        <v/>
      </c>
      <c r="J294" s="108">
        <f>_xlfn.IFNA(VLOOKUP(Výskyt[[#This Row],[Kód]],'Papierové výrobky'!$C$8:$F$161,4,0),0)+_xlfn.IFNA(VLOOKUP(Výskyt[[#This Row],[Kód]],'Papierové výrobky'!$I$8:$L$162,4,0),0)</f>
        <v>0</v>
      </c>
    </row>
    <row r="295" spans="2:12" x14ac:dyDescent="0.25">
      <c r="B295" s="73">
        <v>6689</v>
      </c>
      <c r="C295" s="74" t="s">
        <v>311</v>
      </c>
      <c r="D295" s="75">
        <v>1.26</v>
      </c>
      <c r="F295" s="69">
        <f>Cenník[[#This Row],[Kód]]</f>
        <v>6689</v>
      </c>
      <c r="G295" s="108">
        <f>SUM(Výskyt[[#This Row],[1]])</f>
        <v>0</v>
      </c>
      <c r="H295" s="108" t="str">
        <f>IFERROR(RANK(Výskyt[[#This Row],[kód-P]],Výskyt[kód-P],1),"")</f>
        <v/>
      </c>
      <c r="I295" s="108" t="str">
        <f>IF(Výskyt[[#This Row],[ks]]&gt;0,Výskyt[[#This Row],[Kód]],"")</f>
        <v/>
      </c>
      <c r="J295" s="108">
        <f>_xlfn.IFNA(VLOOKUP(Výskyt[[#This Row],[Kód]],'Papierové výrobky'!$C$8:$F$161,4,0),0)+_xlfn.IFNA(VLOOKUP(Výskyt[[#This Row],[Kód]],'Papierové výrobky'!$I$8:$L$162,4,0),0)</f>
        <v>0</v>
      </c>
    </row>
    <row r="296" spans="2:12" ht="15" x14ac:dyDescent="0.25">
      <c r="B296" s="73"/>
      <c r="C296" s="74"/>
      <c r="D296" s="75"/>
      <c r="F296"/>
      <c r="G296"/>
      <c r="H296"/>
      <c r="I296"/>
      <c r="J296"/>
      <c r="K296"/>
    </row>
    <row r="297" spans="2:12" ht="15" x14ac:dyDescent="0.25">
      <c r="B297" s="73"/>
      <c r="C297" s="74"/>
      <c r="D297" s="75"/>
      <c r="E297"/>
      <c r="F297"/>
      <c r="G297"/>
      <c r="H297"/>
      <c r="I297"/>
      <c r="J297"/>
      <c r="K297"/>
    </row>
    <row r="298" spans="2:12" ht="15" x14ac:dyDescent="0.25">
      <c r="B298" s="73"/>
      <c r="C298" s="74"/>
      <c r="D298" s="75"/>
      <c r="E298"/>
      <c r="F298"/>
      <c r="G298"/>
      <c r="H298"/>
      <c r="I298"/>
      <c r="J298"/>
      <c r="K298"/>
    </row>
    <row r="299" spans="2:12" ht="15" x14ac:dyDescent="0.25">
      <c r="B299" s="67"/>
      <c r="C299" s="61"/>
      <c r="D299" s="68"/>
      <c r="E299"/>
      <c r="F299"/>
      <c r="G299"/>
      <c r="H299"/>
      <c r="I299"/>
      <c r="J299"/>
      <c r="K299"/>
      <c r="L299"/>
    </row>
    <row r="300" spans="2:12" ht="15" x14ac:dyDescent="0.25">
      <c r="E300"/>
      <c r="F300"/>
      <c r="G300"/>
      <c r="H300"/>
      <c r="I300"/>
      <c r="J300"/>
      <c r="K300"/>
      <c r="L300"/>
    </row>
    <row r="301" spans="2:12" ht="15" x14ac:dyDescent="0.25">
      <c r="E301"/>
      <c r="F301"/>
      <c r="G301"/>
      <c r="H301"/>
      <c r="I301"/>
      <c r="J301"/>
      <c r="K301"/>
      <c r="L301"/>
    </row>
  </sheetData>
  <sheetProtection algorithmName="SHA-512" hashValue="oBrO6HFgCtiZSEiNqMq6KgEWMqTPkyWUfao42aQS3EcCa7fb5n9PeOrP3dLW/IhhumC3tDGzvUXEk3WTIBwy9Q==" saltValue="T9/qpwbUdCuVBwi6LyR2Y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4ADB-96D2-449F-9ED8-BFBA658D3A8F}">
  <dimension ref="A1:K50"/>
  <sheetViews>
    <sheetView showGridLines="0" showRowColHeaders="0" workbookViewId="0">
      <selection activeCell="D19" sqref="D19:E19"/>
    </sheetView>
  </sheetViews>
  <sheetFormatPr defaultRowHeight="15" x14ac:dyDescent="0.25"/>
  <cols>
    <col min="1" max="1" width="5.7109375" customWidth="1"/>
    <col min="2" max="3" width="1.28515625" customWidth="1"/>
    <col min="4" max="4" width="18.7109375" customWidth="1"/>
    <col min="5" max="5" width="22.7109375" customWidth="1"/>
    <col min="6" max="6" width="2.7109375" customWidth="1"/>
    <col min="7" max="7" width="18.7109375" customWidth="1"/>
    <col min="8" max="8" width="20.7109375" customWidth="1"/>
    <col min="9" max="10" width="1.28515625" customWidth="1"/>
    <col min="11" max="11" width="5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1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28.5" x14ac:dyDescent="0.25">
      <c r="A3" s="1"/>
      <c r="B3" s="3"/>
      <c r="C3" s="3"/>
      <c r="D3" s="47" t="s">
        <v>236</v>
      </c>
      <c r="E3" s="47"/>
      <c r="F3" s="47"/>
      <c r="G3" s="47"/>
      <c r="H3" s="47"/>
      <c r="I3" s="4"/>
      <c r="J3" s="3"/>
      <c r="K3" s="1"/>
    </row>
    <row r="4" spans="1:11" x14ac:dyDescent="0.25">
      <c r="A4" s="1"/>
      <c r="B4" s="3"/>
      <c r="C4" s="5"/>
      <c r="D4" s="6" t="s">
        <v>224</v>
      </c>
      <c r="E4" s="5"/>
      <c r="F4" s="5"/>
      <c r="G4" s="5"/>
      <c r="H4" s="5"/>
      <c r="I4" s="5"/>
      <c r="J4" s="3"/>
      <c r="K4" s="1"/>
    </row>
    <row r="5" spans="1:11" ht="5.0999999999999996" customHeight="1" x14ac:dyDescent="0.25">
      <c r="A5" s="1"/>
      <c r="B5" s="3"/>
      <c r="C5" s="5"/>
      <c r="D5" s="5"/>
      <c r="E5" s="5"/>
      <c r="F5" s="5"/>
      <c r="G5" s="5"/>
      <c r="H5" s="5"/>
      <c r="I5" s="5"/>
      <c r="J5" s="3"/>
      <c r="K5" s="1"/>
    </row>
    <row r="6" spans="1:11" x14ac:dyDescent="0.25">
      <c r="A6" s="1"/>
      <c r="B6" s="3"/>
      <c r="C6" s="5"/>
      <c r="D6" s="5" t="s">
        <v>225</v>
      </c>
      <c r="E6" s="5" t="s">
        <v>228</v>
      </c>
      <c r="F6" s="5"/>
      <c r="G6" s="5"/>
      <c r="H6" s="5"/>
      <c r="I6" s="5"/>
      <c r="J6" s="3"/>
      <c r="K6" s="1"/>
    </row>
    <row r="7" spans="1:11" x14ac:dyDescent="0.25">
      <c r="A7" s="1"/>
      <c r="B7" s="3"/>
      <c r="C7" s="5"/>
      <c r="D7" s="5" t="s">
        <v>216</v>
      </c>
      <c r="E7" s="5" t="s">
        <v>230</v>
      </c>
      <c r="F7" s="5"/>
      <c r="G7" s="5"/>
      <c r="H7" s="5"/>
      <c r="I7" s="5"/>
      <c r="J7" s="3"/>
      <c r="K7" s="1"/>
    </row>
    <row r="8" spans="1:11" x14ac:dyDescent="0.25">
      <c r="A8" s="1"/>
      <c r="B8" s="3"/>
      <c r="C8" s="5"/>
      <c r="D8" s="5" t="s">
        <v>218</v>
      </c>
      <c r="E8" s="5" t="s">
        <v>231</v>
      </c>
      <c r="F8" s="5"/>
      <c r="G8" s="5"/>
      <c r="H8" s="5"/>
      <c r="I8" s="5"/>
      <c r="J8" s="3"/>
      <c r="K8" s="1"/>
    </row>
    <row r="9" spans="1:11" x14ac:dyDescent="0.25">
      <c r="A9" s="1"/>
      <c r="B9" s="3"/>
      <c r="C9" s="5"/>
      <c r="D9" s="5" t="s">
        <v>219</v>
      </c>
      <c r="E9" s="5" t="s">
        <v>232</v>
      </c>
      <c r="F9" s="5"/>
      <c r="G9" s="5"/>
      <c r="H9" s="5"/>
      <c r="I9" s="5"/>
      <c r="J9" s="3"/>
      <c r="K9" s="1"/>
    </row>
    <row r="10" spans="1:11" x14ac:dyDescent="0.25">
      <c r="A10" s="1"/>
      <c r="B10" s="3"/>
      <c r="C10" s="5"/>
      <c r="D10" s="5"/>
      <c r="E10" s="5"/>
      <c r="F10" s="5"/>
      <c r="G10" s="5"/>
      <c r="H10" s="5"/>
      <c r="I10" s="5"/>
      <c r="J10" s="3"/>
      <c r="K10" s="1"/>
    </row>
    <row r="11" spans="1:11" x14ac:dyDescent="0.25">
      <c r="A11" s="1"/>
      <c r="B11" s="3"/>
      <c r="C11" s="5"/>
      <c r="D11" s="5" t="s">
        <v>111</v>
      </c>
      <c r="E11" s="7">
        <v>52189562</v>
      </c>
      <c r="F11" s="7"/>
      <c r="G11" s="5" t="s">
        <v>220</v>
      </c>
      <c r="H11" s="8" t="s">
        <v>234</v>
      </c>
      <c r="I11" s="8"/>
      <c r="J11" s="3"/>
      <c r="K11" s="1"/>
    </row>
    <row r="12" spans="1:11" x14ac:dyDescent="0.25">
      <c r="A12" s="1"/>
      <c r="B12" s="3"/>
      <c r="C12" s="5"/>
      <c r="D12" s="5" t="s">
        <v>226</v>
      </c>
      <c r="E12" s="7">
        <v>2120924168</v>
      </c>
      <c r="F12" s="7"/>
      <c r="G12" s="5" t="s">
        <v>221</v>
      </c>
      <c r="H12" s="5" t="s">
        <v>233</v>
      </c>
      <c r="I12" s="5"/>
      <c r="J12" s="3"/>
      <c r="K12" s="1"/>
    </row>
    <row r="13" spans="1:11" x14ac:dyDescent="0.25">
      <c r="A13" s="1"/>
      <c r="B13" s="3"/>
      <c r="C13" s="5"/>
      <c r="D13" s="5" t="s">
        <v>227</v>
      </c>
      <c r="E13" s="5" t="s">
        <v>229</v>
      </c>
      <c r="F13" s="5"/>
      <c r="G13" s="5"/>
      <c r="H13" s="5"/>
      <c r="I13" s="5"/>
      <c r="J13" s="3"/>
      <c r="K13" s="1"/>
    </row>
    <row r="14" spans="1:11" x14ac:dyDescent="0.25">
      <c r="A14" s="1"/>
      <c r="B14" s="3"/>
      <c r="C14" s="5"/>
      <c r="D14" s="5"/>
      <c r="E14" s="5"/>
      <c r="F14" s="5"/>
      <c r="G14" s="5"/>
      <c r="H14" s="5"/>
      <c r="I14" s="5"/>
      <c r="J14" s="3"/>
      <c r="K14" s="1"/>
    </row>
    <row r="15" spans="1:11" x14ac:dyDescent="0.25">
      <c r="A15" s="1"/>
      <c r="B15" s="3"/>
      <c r="C15" s="9"/>
      <c r="D15" s="9"/>
      <c r="E15" s="9"/>
      <c r="F15" s="9"/>
      <c r="G15" s="9"/>
      <c r="H15" s="9"/>
      <c r="I15" s="9"/>
      <c r="J15" s="3"/>
      <c r="K15" s="1"/>
    </row>
    <row r="16" spans="1:11" x14ac:dyDescent="0.25">
      <c r="A16" s="1"/>
      <c r="B16" s="3"/>
      <c r="C16" s="9"/>
      <c r="D16" s="10" t="s">
        <v>222</v>
      </c>
      <c r="E16" s="9"/>
      <c r="F16" s="9"/>
      <c r="G16" s="10" t="s">
        <v>223</v>
      </c>
      <c r="H16" s="9"/>
      <c r="I16" s="9"/>
      <c r="J16" s="3"/>
      <c r="K16" s="1"/>
    </row>
    <row r="17" spans="1:11" ht="5.0999999999999996" customHeight="1" x14ac:dyDescent="0.25">
      <c r="A17" s="1"/>
      <c r="B17" s="3"/>
      <c r="C17" s="9"/>
      <c r="D17" s="9"/>
      <c r="E17" s="9"/>
      <c r="F17" s="9"/>
      <c r="G17" s="9"/>
      <c r="H17" s="9"/>
      <c r="I17" s="9"/>
      <c r="J17" s="3"/>
      <c r="K17" s="1"/>
    </row>
    <row r="18" spans="1:11" x14ac:dyDescent="0.25">
      <c r="A18" s="1"/>
      <c r="B18" s="3"/>
      <c r="C18" s="9"/>
      <c r="D18" s="9" t="s">
        <v>217</v>
      </c>
      <c r="E18" s="9"/>
      <c r="F18" s="9"/>
      <c r="G18" s="9" t="s">
        <v>225</v>
      </c>
      <c r="H18" s="9"/>
      <c r="I18" s="9"/>
      <c r="J18" s="3"/>
      <c r="K18" s="1"/>
    </row>
    <row r="19" spans="1:11" x14ac:dyDescent="0.25">
      <c r="A19" s="1"/>
      <c r="B19" s="3"/>
      <c r="C19" s="9"/>
      <c r="D19" s="31"/>
      <c r="E19" s="33"/>
      <c r="F19" s="9"/>
      <c r="G19" s="31"/>
      <c r="H19" s="33"/>
      <c r="I19" s="11"/>
      <c r="J19" s="3"/>
      <c r="K19" s="1"/>
    </row>
    <row r="20" spans="1:11" x14ac:dyDescent="0.25">
      <c r="A20" s="1"/>
      <c r="B20" s="3"/>
      <c r="C20" s="9"/>
      <c r="D20" s="9" t="s">
        <v>216</v>
      </c>
      <c r="E20" s="9"/>
      <c r="F20" s="9"/>
      <c r="G20" s="9" t="s">
        <v>216</v>
      </c>
      <c r="H20" s="9"/>
      <c r="I20" s="9"/>
      <c r="J20" s="3"/>
      <c r="K20" s="1"/>
    </row>
    <row r="21" spans="1:11" x14ac:dyDescent="0.25">
      <c r="A21" s="1"/>
      <c r="B21" s="3"/>
      <c r="C21" s="9"/>
      <c r="D21" s="31"/>
      <c r="E21" s="33"/>
      <c r="F21" s="9"/>
      <c r="G21" s="31"/>
      <c r="H21" s="33"/>
      <c r="I21" s="11"/>
      <c r="J21" s="3"/>
      <c r="K21" s="1"/>
    </row>
    <row r="22" spans="1:11" x14ac:dyDescent="0.25">
      <c r="A22" s="1"/>
      <c r="B22" s="3"/>
      <c r="C22" s="9"/>
      <c r="D22" s="9" t="s">
        <v>218</v>
      </c>
      <c r="E22" s="9"/>
      <c r="F22" s="9"/>
      <c r="G22" s="9" t="s">
        <v>218</v>
      </c>
      <c r="H22" s="9"/>
      <c r="I22" s="9"/>
      <c r="J22" s="3"/>
      <c r="K22" s="1"/>
    </row>
    <row r="23" spans="1:11" x14ac:dyDescent="0.25">
      <c r="A23" s="1"/>
      <c r="B23" s="3"/>
      <c r="C23" s="9"/>
      <c r="D23" s="31"/>
      <c r="E23" s="33"/>
      <c r="F23" s="9"/>
      <c r="G23" s="31"/>
      <c r="H23" s="33"/>
      <c r="I23" s="11"/>
      <c r="J23" s="3"/>
      <c r="K23" s="1"/>
    </row>
    <row r="24" spans="1:11" x14ac:dyDescent="0.25">
      <c r="A24" s="1"/>
      <c r="B24" s="3"/>
      <c r="C24" s="9"/>
      <c r="D24" s="9" t="s">
        <v>219</v>
      </c>
      <c r="E24" s="9"/>
      <c r="F24" s="9"/>
      <c r="G24" s="9" t="s">
        <v>219</v>
      </c>
      <c r="H24" s="9"/>
      <c r="I24" s="9"/>
      <c r="J24" s="3"/>
      <c r="K24" s="1"/>
    </row>
    <row r="25" spans="1:11" x14ac:dyDescent="0.25">
      <c r="A25" s="1"/>
      <c r="B25" s="3"/>
      <c r="C25" s="9"/>
      <c r="D25" s="25"/>
      <c r="E25" s="27"/>
      <c r="F25" s="9"/>
      <c r="G25" s="25"/>
      <c r="H25" s="27"/>
      <c r="I25" s="11"/>
      <c r="J25" s="3"/>
      <c r="K25" s="1"/>
    </row>
    <row r="26" spans="1:11" x14ac:dyDescent="0.25">
      <c r="A26" s="1"/>
      <c r="B26" s="3"/>
      <c r="C26" s="9"/>
      <c r="D26" s="9" t="s">
        <v>220</v>
      </c>
      <c r="E26" s="9"/>
      <c r="F26" s="9"/>
      <c r="G26" s="9" t="s">
        <v>111</v>
      </c>
      <c r="H26" s="9"/>
      <c r="I26" s="9"/>
      <c r="J26" s="3"/>
      <c r="K26" s="1"/>
    </row>
    <row r="27" spans="1:11" x14ac:dyDescent="0.25">
      <c r="A27" s="1"/>
      <c r="B27" s="3"/>
      <c r="C27" s="9"/>
      <c r="D27" s="28"/>
      <c r="E27" s="30"/>
      <c r="F27" s="9"/>
      <c r="G27" s="43"/>
      <c r="H27" s="44"/>
      <c r="I27" s="11"/>
      <c r="J27" s="3"/>
      <c r="K27" s="1"/>
    </row>
    <row r="28" spans="1:11" x14ac:dyDescent="0.25">
      <c r="A28" s="1"/>
      <c r="B28" s="3"/>
      <c r="C28" s="9"/>
      <c r="D28" s="9" t="s">
        <v>221</v>
      </c>
      <c r="E28" s="9"/>
      <c r="F28" s="9"/>
      <c r="G28" s="9" t="s">
        <v>226</v>
      </c>
      <c r="H28" s="9"/>
      <c r="I28" s="9"/>
      <c r="J28" s="3"/>
      <c r="K28" s="1"/>
    </row>
    <row r="29" spans="1:11" x14ac:dyDescent="0.25">
      <c r="A29" s="1"/>
      <c r="B29" s="3"/>
      <c r="C29" s="9"/>
      <c r="D29" s="31"/>
      <c r="E29" s="33"/>
      <c r="F29" s="9"/>
      <c r="G29" s="45"/>
      <c r="H29" s="46"/>
      <c r="I29" s="11"/>
      <c r="J29" s="3"/>
      <c r="K29" s="1"/>
    </row>
    <row r="30" spans="1:11" x14ac:dyDescent="0.25">
      <c r="A30" s="1"/>
      <c r="B30" s="3"/>
      <c r="C30" s="9"/>
      <c r="D30" s="9"/>
      <c r="E30" s="9"/>
      <c r="F30" s="9"/>
      <c r="G30" s="9" t="s">
        <v>227</v>
      </c>
      <c r="H30" s="9"/>
      <c r="I30" s="9"/>
      <c r="J30" s="3"/>
      <c r="K30" s="1"/>
    </row>
    <row r="31" spans="1:11" x14ac:dyDescent="0.25">
      <c r="A31" s="1"/>
      <c r="B31" s="3"/>
      <c r="C31" s="9"/>
      <c r="D31" s="9"/>
      <c r="E31" s="9"/>
      <c r="F31" s="9"/>
      <c r="G31" s="31"/>
      <c r="H31" s="33"/>
      <c r="I31" s="11"/>
      <c r="J31" s="3"/>
      <c r="K31" s="1"/>
    </row>
    <row r="32" spans="1:11" ht="5.0999999999999996" customHeight="1" x14ac:dyDescent="0.25">
      <c r="A32" s="1"/>
      <c r="B32" s="3"/>
      <c r="C32" s="9"/>
      <c r="D32" s="9"/>
      <c r="E32" s="9"/>
      <c r="F32" s="9"/>
      <c r="G32" s="9"/>
      <c r="H32" s="9"/>
      <c r="I32" s="9"/>
      <c r="J32" s="3"/>
      <c r="K32" s="1"/>
    </row>
    <row r="33" spans="1:11" x14ac:dyDescent="0.25">
      <c r="A33" s="1"/>
      <c r="B33" s="3"/>
      <c r="C33" s="9"/>
      <c r="D33" s="10" t="s">
        <v>238</v>
      </c>
      <c r="E33" s="9"/>
      <c r="F33" s="9"/>
      <c r="G33" s="9"/>
      <c r="H33" s="9"/>
      <c r="I33" s="9"/>
      <c r="J33" s="3"/>
      <c r="K33" s="1"/>
    </row>
    <row r="34" spans="1:11" ht="5.0999999999999996" customHeight="1" x14ac:dyDescent="0.25">
      <c r="A34" s="1"/>
      <c r="B34" s="3"/>
      <c r="C34" s="9"/>
      <c r="D34" s="9"/>
      <c r="E34" s="9"/>
      <c r="F34" s="9"/>
      <c r="G34" s="9"/>
      <c r="H34" s="9"/>
      <c r="I34" s="9"/>
      <c r="J34" s="3"/>
      <c r="K34" s="1"/>
    </row>
    <row r="35" spans="1:11" x14ac:dyDescent="0.25">
      <c r="A35" s="1"/>
      <c r="B35" s="3"/>
      <c r="C35" s="9"/>
      <c r="D35" s="9" t="s">
        <v>217</v>
      </c>
      <c r="E35" s="31"/>
      <c r="F35" s="32"/>
      <c r="G35" s="32"/>
      <c r="H35" s="33"/>
      <c r="I35" s="9"/>
      <c r="J35" s="3"/>
      <c r="K35" s="1"/>
    </row>
    <row r="36" spans="1:11" x14ac:dyDescent="0.25">
      <c r="A36" s="1"/>
      <c r="B36" s="3"/>
      <c r="C36" s="9"/>
      <c r="D36" s="9" t="s">
        <v>225</v>
      </c>
      <c r="E36" s="31"/>
      <c r="F36" s="32"/>
      <c r="G36" s="32"/>
      <c r="H36" s="33"/>
      <c r="I36" s="12"/>
      <c r="J36" s="3"/>
      <c r="K36" s="1"/>
    </row>
    <row r="37" spans="1:11" x14ac:dyDescent="0.25">
      <c r="A37" s="1"/>
      <c r="B37" s="3"/>
      <c r="C37" s="9"/>
      <c r="D37" s="9" t="s">
        <v>235</v>
      </c>
      <c r="E37" s="31"/>
      <c r="F37" s="32"/>
      <c r="G37" s="32"/>
      <c r="H37" s="33"/>
      <c r="I37" s="12"/>
      <c r="J37" s="3"/>
      <c r="K37" s="1"/>
    </row>
    <row r="38" spans="1:11" x14ac:dyDescent="0.25">
      <c r="A38" s="1"/>
      <c r="B38" s="3"/>
      <c r="C38" s="9"/>
      <c r="D38" s="9" t="s">
        <v>218</v>
      </c>
      <c r="E38" s="31"/>
      <c r="F38" s="32"/>
      <c r="G38" s="32"/>
      <c r="H38" s="33"/>
      <c r="I38" s="12"/>
      <c r="J38" s="3"/>
      <c r="K38" s="1"/>
    </row>
    <row r="39" spans="1:11" x14ac:dyDescent="0.25">
      <c r="A39" s="1"/>
      <c r="B39" s="3"/>
      <c r="C39" s="9"/>
      <c r="D39" s="9" t="s">
        <v>219</v>
      </c>
      <c r="E39" s="25"/>
      <c r="F39" s="26"/>
      <c r="G39" s="26"/>
      <c r="H39" s="27"/>
      <c r="I39" s="12"/>
      <c r="J39" s="3"/>
      <c r="K39" s="1"/>
    </row>
    <row r="40" spans="1:11" ht="15" customHeight="1" x14ac:dyDescent="0.25">
      <c r="A40" s="1"/>
      <c r="B40" s="3"/>
      <c r="C40" s="9"/>
      <c r="D40" s="9" t="s">
        <v>220</v>
      </c>
      <c r="E40" s="28"/>
      <c r="F40" s="29"/>
      <c r="G40" s="29"/>
      <c r="H40" s="30"/>
      <c r="I40" s="12"/>
      <c r="J40" s="3"/>
      <c r="K40" s="1"/>
    </row>
    <row r="41" spans="1:11" ht="9.9499999999999993" customHeight="1" x14ac:dyDescent="0.25">
      <c r="A41" s="1"/>
      <c r="B41" s="3"/>
      <c r="C41" s="9"/>
      <c r="D41" s="9"/>
      <c r="E41" s="9"/>
      <c r="F41" s="9"/>
      <c r="G41" s="9"/>
      <c r="H41" s="9"/>
      <c r="I41" s="9"/>
      <c r="J41" s="3"/>
      <c r="K41" s="1"/>
    </row>
    <row r="42" spans="1:11" x14ac:dyDescent="0.25">
      <c r="A42" s="1"/>
      <c r="B42" s="3"/>
      <c r="C42" s="9"/>
      <c r="D42" s="10" t="s">
        <v>237</v>
      </c>
      <c r="E42" s="9"/>
      <c r="F42" s="9"/>
      <c r="G42" s="9"/>
      <c r="H42" s="9"/>
      <c r="I42" s="9"/>
      <c r="J42" s="3"/>
      <c r="K42" s="1"/>
    </row>
    <row r="43" spans="1:11" x14ac:dyDescent="0.25">
      <c r="A43" s="1"/>
      <c r="B43" s="3"/>
      <c r="C43" s="9"/>
      <c r="D43" s="34"/>
      <c r="E43" s="35"/>
      <c r="F43" s="35"/>
      <c r="G43" s="35"/>
      <c r="H43" s="36"/>
      <c r="I43" s="9"/>
      <c r="J43" s="3"/>
      <c r="K43" s="1"/>
    </row>
    <row r="44" spans="1:11" x14ac:dyDescent="0.25">
      <c r="A44" s="1"/>
      <c r="B44" s="3"/>
      <c r="C44" s="9"/>
      <c r="D44" s="37"/>
      <c r="E44" s="38"/>
      <c r="F44" s="38"/>
      <c r="G44" s="38"/>
      <c r="H44" s="39"/>
      <c r="I44" s="9"/>
      <c r="J44" s="3"/>
      <c r="K44" s="1"/>
    </row>
    <row r="45" spans="1:11" x14ac:dyDescent="0.25">
      <c r="A45" s="1"/>
      <c r="B45" s="3"/>
      <c r="C45" s="9"/>
      <c r="D45" s="37"/>
      <c r="E45" s="38"/>
      <c r="F45" s="38"/>
      <c r="G45" s="38"/>
      <c r="H45" s="39"/>
      <c r="I45" s="9"/>
      <c r="J45" s="3"/>
      <c r="K45" s="1"/>
    </row>
    <row r="46" spans="1:11" x14ac:dyDescent="0.25">
      <c r="A46" s="1"/>
      <c r="B46" s="3"/>
      <c r="C46" s="9"/>
      <c r="D46" s="37"/>
      <c r="E46" s="38"/>
      <c r="F46" s="38"/>
      <c r="G46" s="38"/>
      <c r="H46" s="39"/>
      <c r="I46" s="9"/>
      <c r="J46" s="3"/>
      <c r="K46" s="1"/>
    </row>
    <row r="47" spans="1:11" x14ac:dyDescent="0.25">
      <c r="A47" s="1"/>
      <c r="B47" s="3"/>
      <c r="C47" s="9"/>
      <c r="D47" s="40"/>
      <c r="E47" s="41"/>
      <c r="F47" s="41"/>
      <c r="G47" s="41"/>
      <c r="H47" s="42"/>
      <c r="I47" s="9"/>
      <c r="J47" s="3"/>
      <c r="K47" s="1"/>
    </row>
    <row r="48" spans="1:11" ht="5.0999999999999996" customHeight="1" x14ac:dyDescent="0.25">
      <c r="A48" s="1"/>
      <c r="B48" s="3"/>
      <c r="C48" s="9"/>
      <c r="D48" s="9"/>
      <c r="E48" s="9"/>
      <c r="F48" s="9"/>
      <c r="G48" s="9"/>
      <c r="H48" s="9"/>
      <c r="I48" s="9"/>
      <c r="J48" s="3"/>
      <c r="K48" s="1"/>
    </row>
    <row r="49" spans="1:11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 algorithmName="SHA-512" hashValue="spGSZ9VJ2IPZAyLwm7TfQq1CuBfVKDo3XUGhSH8iWunCQaYMZ/7ir4MZiBbbQAHLiDciciQrD4lDEJpEr7Zy0A==" saltValue="LkV7dOF49MU7M68ybuYdlg==" spinCount="100000" sheet="1" objects="1" scenarios="1"/>
  <mergeCells count="21">
    <mergeCell ref="D23:E23"/>
    <mergeCell ref="G23:H23"/>
    <mergeCell ref="D3:H3"/>
    <mergeCell ref="D19:E19"/>
    <mergeCell ref="D21:E21"/>
    <mergeCell ref="G19:H19"/>
    <mergeCell ref="G21:H21"/>
    <mergeCell ref="G25:H25"/>
    <mergeCell ref="G27:H27"/>
    <mergeCell ref="G29:H29"/>
    <mergeCell ref="G31:H31"/>
    <mergeCell ref="D25:E25"/>
    <mergeCell ref="D27:E27"/>
    <mergeCell ref="D29:E29"/>
    <mergeCell ref="E39:H39"/>
    <mergeCell ref="E40:H40"/>
    <mergeCell ref="E35:H35"/>
    <mergeCell ref="D43:H47"/>
    <mergeCell ref="E36:H36"/>
    <mergeCell ref="E37:H37"/>
    <mergeCell ref="E38:H38"/>
  </mergeCells>
  <printOptions horizontalCentered="1"/>
  <pageMargins left="0" right="0" top="0.78740157480314965" bottom="0.78740157480314965" header="0" footer="0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7EDA-5CFC-4B34-B019-C185EA0DB648}">
  <sheetPr>
    <tabColor rgb="FF92D050"/>
  </sheetPr>
  <dimension ref="A1:Q193"/>
  <sheetViews>
    <sheetView showGridLines="0" showRowColHeaders="0" showZeros="0" tabSelected="1" zoomScaleNormal="100" workbookViewId="0">
      <pane ySplit="5" topLeftCell="A6" activePane="bottomLeft" state="frozen"/>
      <selection pane="bottomLeft" activeCell="F8" sqref="F8"/>
    </sheetView>
  </sheetViews>
  <sheetFormatPr defaultRowHeight="16.5" x14ac:dyDescent="0.3"/>
  <cols>
    <col min="1" max="1" width="2.7109375" style="78" customWidth="1"/>
    <col min="2" max="2" width="1.28515625" style="78" customWidth="1"/>
    <col min="3" max="3" width="8.140625" style="78" customWidth="1"/>
    <col min="4" max="4" width="26.7109375" style="78" customWidth="1"/>
    <col min="5" max="5" width="7.85546875" style="78" customWidth="1"/>
    <col min="6" max="6" width="10.42578125" style="78" customWidth="1"/>
    <col min="7" max="7" width="11" style="78" customWidth="1"/>
    <col min="8" max="8" width="1.140625" style="78" customWidth="1"/>
    <col min="9" max="9" width="8.140625" style="78" customWidth="1"/>
    <col min="10" max="10" width="26.7109375" style="78" customWidth="1"/>
    <col min="11" max="11" width="7.85546875" style="78" customWidth="1"/>
    <col min="12" max="12" width="10.42578125" style="78" customWidth="1"/>
    <col min="13" max="13" width="11" style="78" customWidth="1"/>
    <col min="14" max="14" width="1.42578125" style="78" customWidth="1"/>
    <col min="15" max="15" width="2.7109375" style="78" customWidth="1"/>
    <col min="16" max="16384" width="9.140625" style="78"/>
  </cols>
  <sheetData>
    <row r="1" spans="1:15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7" x14ac:dyDescent="0.3">
      <c r="A2" s="77"/>
      <c r="B2" s="79"/>
      <c r="C2" s="80" t="s">
        <v>215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79"/>
      <c r="O2" s="77"/>
    </row>
    <row r="3" spans="1:15" s="89" customFormat="1" ht="12.75" customHeight="1" x14ac:dyDescent="0.25">
      <c r="A3" s="87"/>
      <c r="B3" s="88"/>
      <c r="C3" s="81" t="s">
        <v>357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8"/>
      <c r="O3" s="87"/>
    </row>
    <row r="4" spans="1:15" s="89" customFormat="1" ht="12.75" customHeight="1" x14ac:dyDescent="0.25">
      <c r="A4" s="87"/>
      <c r="B4" s="88"/>
      <c r="C4" s="83" t="s">
        <v>0</v>
      </c>
      <c r="D4" s="83" t="s">
        <v>1</v>
      </c>
      <c r="E4" s="83" t="s">
        <v>2</v>
      </c>
      <c r="F4" s="90" t="s">
        <v>3</v>
      </c>
      <c r="G4" s="83" t="s">
        <v>4</v>
      </c>
      <c r="H4" s="91"/>
      <c r="I4" s="83" t="s">
        <v>0</v>
      </c>
      <c r="J4" s="83" t="s">
        <v>1</v>
      </c>
      <c r="K4" s="83" t="s">
        <v>2</v>
      </c>
      <c r="L4" s="90" t="s">
        <v>3</v>
      </c>
      <c r="M4" s="83" t="s">
        <v>4</v>
      </c>
      <c r="N4" s="88"/>
      <c r="O4" s="87"/>
    </row>
    <row r="5" spans="1:15" s="89" customFormat="1" ht="12.75" customHeight="1" x14ac:dyDescent="0.25">
      <c r="A5" s="87"/>
      <c r="B5" s="88"/>
      <c r="C5" s="84" t="s">
        <v>5</v>
      </c>
      <c r="D5" s="84"/>
      <c r="E5" s="84" t="s">
        <v>353</v>
      </c>
      <c r="F5" s="92"/>
      <c r="G5" s="84" t="s">
        <v>354</v>
      </c>
      <c r="H5" s="91"/>
      <c r="I5" s="84" t="s">
        <v>5</v>
      </c>
      <c r="J5" s="84"/>
      <c r="K5" s="84" t="s">
        <v>353</v>
      </c>
      <c r="L5" s="92"/>
      <c r="M5" s="84" t="s">
        <v>354</v>
      </c>
      <c r="N5" s="88"/>
      <c r="O5" s="87"/>
    </row>
    <row r="6" spans="1:15" s="89" customFormat="1" ht="5.0999999999999996" customHeight="1" x14ac:dyDescent="0.2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7"/>
    </row>
    <row r="7" spans="1:15" s="89" customFormat="1" ht="12.75" customHeight="1" x14ac:dyDescent="0.25">
      <c r="A7" s="87"/>
      <c r="B7" s="88"/>
      <c r="C7" s="93" t="s">
        <v>201</v>
      </c>
      <c r="D7" s="94"/>
      <c r="E7" s="95"/>
      <c r="F7" s="96"/>
      <c r="G7" s="95"/>
      <c r="H7" s="88"/>
      <c r="I7" s="93" t="s">
        <v>205</v>
      </c>
      <c r="J7" s="94"/>
      <c r="K7" s="95"/>
      <c r="L7" s="96"/>
      <c r="M7" s="95"/>
      <c r="N7" s="88"/>
      <c r="O7" s="87"/>
    </row>
    <row r="8" spans="1:15" s="89" customFormat="1" ht="12.75" customHeight="1" x14ac:dyDescent="0.25">
      <c r="A8" s="87"/>
      <c r="B8" s="88"/>
      <c r="C8" s="97">
        <v>3160</v>
      </c>
      <c r="D8" s="98" t="str">
        <f>IFERROR(VLOOKUP(C8,Cenník[],MATCH("Názov",Cenník[#Headers],0),0),"")</f>
        <v>Zošit 624</v>
      </c>
      <c r="E8" s="99">
        <f>IFERROR(VLOOKUP(C8,Cenník[],MATCH("JC",Cenník[#Headers],0),0),"")</f>
        <v>0.25</v>
      </c>
      <c r="F8" s="100"/>
      <c r="G8" s="101">
        <f t="shared" ref="G8:G46" si="0">IFERROR(F8*E8,"")</f>
        <v>0</v>
      </c>
      <c r="H8" s="88"/>
      <c r="I8" s="97">
        <v>3330</v>
      </c>
      <c r="J8" s="98" t="str">
        <f>IFERROR(VLOOKUP(I8,Cenník[],MATCH("Názov",Cenník[#Headers],0),0),"")</f>
        <v>Výkres A4 180g 10ks</v>
      </c>
      <c r="K8" s="99">
        <f>IFERROR(VLOOKUP(I8,Cenník[],MATCH("JC",Cenník[#Headers],0),0),"")</f>
        <v>1.1000000000000001</v>
      </c>
      <c r="L8" s="100"/>
      <c r="M8" s="101">
        <f t="shared" ref="M8:M22" si="1">IFERROR(L8*K8,"")</f>
        <v>0</v>
      </c>
      <c r="N8" s="88"/>
      <c r="O8" s="87"/>
    </row>
    <row r="9" spans="1:15" s="89" customFormat="1" ht="12.75" customHeight="1" x14ac:dyDescent="0.25">
      <c r="A9" s="87"/>
      <c r="B9" s="88"/>
      <c r="C9" s="97">
        <v>3165</v>
      </c>
      <c r="D9" s="98" t="str">
        <f>IFERROR(VLOOKUP(C9,Cenník[],MATCH("Názov",Cenník[#Headers],0),0),"")</f>
        <v>Zošit 644</v>
      </c>
      <c r="E9" s="99">
        <f>IFERROR(VLOOKUP(C9,Cenník[],MATCH("JC",Cenník[#Headers],0),0),"")</f>
        <v>0.37</v>
      </c>
      <c r="F9" s="100"/>
      <c r="G9" s="101">
        <f t="shared" si="0"/>
        <v>0</v>
      </c>
      <c r="H9" s="88"/>
      <c r="I9" s="97">
        <v>3325</v>
      </c>
      <c r="J9" s="98" t="str">
        <f>IFERROR(VLOOKUP(I9,Cenník[],MATCH("Názov",Cenník[#Headers],0),0),"")</f>
        <v>Výkres A3 180g 10ks</v>
      </c>
      <c r="K9" s="99">
        <f>IFERROR(VLOOKUP(I9,Cenník[],MATCH("JC",Cenník[#Headers],0),0),"")</f>
        <v>1.86</v>
      </c>
      <c r="L9" s="100"/>
      <c r="M9" s="101">
        <f t="shared" si="1"/>
        <v>0</v>
      </c>
      <c r="N9" s="88"/>
      <c r="O9" s="87"/>
    </row>
    <row r="10" spans="1:15" s="89" customFormat="1" ht="12.75" customHeight="1" x14ac:dyDescent="0.25">
      <c r="A10" s="87"/>
      <c r="B10" s="88"/>
      <c r="C10" s="97">
        <v>3050</v>
      </c>
      <c r="D10" s="98" t="str">
        <f>IFERROR(VLOOKUP(C10,Cenník[],MATCH("Názov",Cenník[#Headers],0),0),"")</f>
        <v>Zošit 510</v>
      </c>
      <c r="E10" s="99">
        <f>IFERROR(VLOOKUP(C10,Cenník[],MATCH("JC",Cenník[#Headers],0),0),"")</f>
        <v>0.28000000000000003</v>
      </c>
      <c r="F10" s="100"/>
      <c r="G10" s="101">
        <f t="shared" si="0"/>
        <v>0</v>
      </c>
      <c r="H10" s="88"/>
      <c r="I10" s="97">
        <v>3320</v>
      </c>
      <c r="J10" s="98" t="str">
        <f>IFERROR(VLOOKUP(I10,Cenník[],MATCH("Názov",Cenník[#Headers],0),0),"")</f>
        <v>Výkres A4 180g</v>
      </c>
      <c r="K10" s="99">
        <f>IFERROR(VLOOKUP(I10,Cenník[],MATCH("JC",Cenník[#Headers],0),0),"")</f>
        <v>6.9999999999999993E-2</v>
      </c>
      <c r="L10" s="100"/>
      <c r="M10" s="101">
        <f t="shared" si="1"/>
        <v>0</v>
      </c>
      <c r="N10" s="88"/>
      <c r="O10" s="87"/>
    </row>
    <row r="11" spans="1:15" s="89" customFormat="1" ht="12.75" customHeight="1" x14ac:dyDescent="0.25">
      <c r="A11" s="87"/>
      <c r="B11" s="88"/>
      <c r="C11" s="97">
        <v>3055</v>
      </c>
      <c r="D11" s="98" t="str">
        <f>IFERROR(VLOOKUP(C11,Cenník[],MATCH("Názov",Cenník[#Headers],0),0),"")</f>
        <v>Zošit 511</v>
      </c>
      <c r="E11" s="99">
        <f>IFERROR(VLOOKUP(C11,Cenník[],MATCH("JC",Cenník[#Headers],0),0),"")</f>
        <v>0.28000000000000003</v>
      </c>
      <c r="F11" s="100"/>
      <c r="G11" s="101">
        <f t="shared" si="0"/>
        <v>0</v>
      </c>
      <c r="H11" s="88"/>
      <c r="I11" s="97">
        <v>3315</v>
      </c>
      <c r="J11" s="98" t="str">
        <f>IFERROR(VLOOKUP(I11,Cenník[],MATCH("Názov",Cenník[#Headers],0),0),"")</f>
        <v>Výkres A3 180g</v>
      </c>
      <c r="K11" s="99">
        <f>IFERROR(VLOOKUP(I11,Cenník[],MATCH("JC",Cenník[#Headers],0),0),"")</f>
        <v>0.14000000000000001</v>
      </c>
      <c r="L11" s="100"/>
      <c r="M11" s="101">
        <f t="shared" si="1"/>
        <v>0</v>
      </c>
      <c r="N11" s="88"/>
      <c r="O11" s="87"/>
    </row>
    <row r="12" spans="1:15" s="89" customFormat="1" ht="12.75" customHeight="1" x14ac:dyDescent="0.25">
      <c r="A12" s="87"/>
      <c r="B12" s="88"/>
      <c r="C12" s="97">
        <v>3060</v>
      </c>
      <c r="D12" s="98" t="str">
        <f>IFERROR(VLOOKUP(C12,Cenník[],MATCH("Názov",Cenník[#Headers],0),0),"")</f>
        <v>Zošit 511 s p.l.</v>
      </c>
      <c r="E12" s="99">
        <f>IFERROR(VLOOKUP(C12,Cenník[],MATCH("JC",Cenník[#Headers],0),0),"")</f>
        <v>0.31</v>
      </c>
      <c r="F12" s="100"/>
      <c r="G12" s="101">
        <f t="shared" si="0"/>
        <v>0</v>
      </c>
      <c r="H12" s="88"/>
      <c r="I12" s="97">
        <v>3324</v>
      </c>
      <c r="J12" s="98" t="str">
        <f>IFERROR(VLOOKUP(I12,Cenník[],MATCH("Názov",Cenník[#Headers],0),0),"")</f>
        <v>Výkres A4 200g</v>
      </c>
      <c r="K12" s="99">
        <f>IFERROR(VLOOKUP(I12,Cenník[],MATCH("JC",Cenník[#Headers],0),0),"")</f>
        <v>0.08</v>
      </c>
      <c r="L12" s="100"/>
      <c r="M12" s="101">
        <f t="shared" si="1"/>
        <v>0</v>
      </c>
      <c r="N12" s="88"/>
      <c r="O12" s="87"/>
    </row>
    <row r="13" spans="1:15" s="89" customFormat="1" ht="12.75" customHeight="1" x14ac:dyDescent="0.25">
      <c r="A13" s="87"/>
      <c r="B13" s="88"/>
      <c r="C13" s="97">
        <v>3090</v>
      </c>
      <c r="D13" s="98" t="str">
        <f>IFERROR(VLOOKUP(C13,Cenník[],MATCH("Názov",Cenník[#Headers],0),0),"")</f>
        <v>Zošit 5110</v>
      </c>
      <c r="E13" s="99">
        <f>IFERROR(VLOOKUP(C13,Cenník[],MATCH("JC",Cenník[#Headers],0),0),"")</f>
        <v>0.28000000000000003</v>
      </c>
      <c r="F13" s="100"/>
      <c r="G13" s="101">
        <f t="shared" si="0"/>
        <v>0</v>
      </c>
      <c r="H13" s="88"/>
      <c r="I13" s="97">
        <v>3323</v>
      </c>
      <c r="J13" s="98" t="str">
        <f>IFERROR(VLOOKUP(I13,Cenník[],MATCH("Názov",Cenník[#Headers],0),0),"")</f>
        <v>Výkres A3 200g</v>
      </c>
      <c r="K13" s="99">
        <f>IFERROR(VLOOKUP(I13,Cenník[],MATCH("JC",Cenník[#Headers],0),0),"")</f>
        <v>0.16000000000000003</v>
      </c>
      <c r="L13" s="100"/>
      <c r="M13" s="101">
        <f t="shared" si="1"/>
        <v>0</v>
      </c>
      <c r="N13" s="88"/>
      <c r="O13" s="87"/>
    </row>
    <row r="14" spans="1:15" s="89" customFormat="1" ht="12.75" customHeight="1" x14ac:dyDescent="0.25">
      <c r="A14" s="87"/>
      <c r="B14" s="88"/>
      <c r="C14" s="97">
        <v>3065</v>
      </c>
      <c r="D14" s="98" t="str">
        <f>IFERROR(VLOOKUP(C14,Cenník[],MATCH("Názov",Cenník[#Headers],0),0),"")</f>
        <v>Zošit 512</v>
      </c>
      <c r="E14" s="99">
        <f>IFERROR(VLOOKUP(C14,Cenník[],MATCH("JC",Cenník[#Headers],0),0),"")</f>
        <v>0.28000000000000003</v>
      </c>
      <c r="F14" s="100"/>
      <c r="G14" s="101">
        <f t="shared" si="0"/>
        <v>0</v>
      </c>
      <c r="H14" s="88"/>
      <c r="I14" s="97">
        <v>3332</v>
      </c>
      <c r="J14" s="98" t="str">
        <f>IFERROR(VLOOKUP(I14,Cenník[],MATCH("Názov",Cenník[#Headers],0),0),"")</f>
        <v>Výkres A4 220g</v>
      </c>
      <c r="K14" s="99">
        <f>IFERROR(VLOOKUP(I14,Cenník[],MATCH("JC",Cenník[#Headers],0),0),"")</f>
        <v>0.08</v>
      </c>
      <c r="L14" s="100"/>
      <c r="M14" s="101">
        <f t="shared" si="1"/>
        <v>0</v>
      </c>
      <c r="N14" s="88"/>
      <c r="O14" s="87"/>
    </row>
    <row r="15" spans="1:15" s="89" customFormat="1" ht="12.75" customHeight="1" x14ac:dyDescent="0.25">
      <c r="A15" s="87"/>
      <c r="B15" s="88"/>
      <c r="C15" s="97">
        <v>3066</v>
      </c>
      <c r="D15" s="98" t="str">
        <f>IFERROR(VLOOKUP(C15,Cenník[],MATCH("Názov",Cenník[#Headers],0),0),"")</f>
        <v>Zošit 512 s p.l.</v>
      </c>
      <c r="E15" s="99">
        <f>IFERROR(VLOOKUP(C15,Cenník[],MATCH("JC",Cenník[#Headers],0),0),"")</f>
        <v>0.31</v>
      </c>
      <c r="F15" s="100"/>
      <c r="G15" s="101">
        <f t="shared" si="0"/>
        <v>0</v>
      </c>
      <c r="H15" s="88"/>
      <c r="I15" s="97">
        <v>3331</v>
      </c>
      <c r="J15" s="98" t="str">
        <f>IFERROR(VLOOKUP(I15,Cenník[],MATCH("Názov",Cenník[#Headers],0),0),"")</f>
        <v>Výkres A3 220g</v>
      </c>
      <c r="K15" s="99">
        <f>IFERROR(VLOOKUP(I15,Cenník[],MATCH("JC",Cenník[#Headers],0),0),"")</f>
        <v>0.17</v>
      </c>
      <c r="L15" s="100"/>
      <c r="M15" s="101">
        <f t="shared" si="1"/>
        <v>0</v>
      </c>
      <c r="N15" s="88"/>
      <c r="O15" s="87"/>
    </row>
    <row r="16" spans="1:15" s="89" customFormat="1" ht="12.75" customHeight="1" x14ac:dyDescent="0.25">
      <c r="A16" s="87"/>
      <c r="B16" s="88"/>
      <c r="C16" s="97">
        <v>3075</v>
      </c>
      <c r="D16" s="98" t="str">
        <f>IFERROR(VLOOKUP(C16,Cenník[],MATCH("Názov",Cenník[#Headers],0),0),"")</f>
        <v>Zošit 513</v>
      </c>
      <c r="E16" s="99">
        <f>IFERROR(VLOOKUP(C16,Cenník[],MATCH("JC",Cenník[#Headers],0),0),"")</f>
        <v>0.28000000000000003</v>
      </c>
      <c r="F16" s="100"/>
      <c r="G16" s="101">
        <f t="shared" si="0"/>
        <v>0</v>
      </c>
      <c r="H16" s="88"/>
      <c r="I16" s="97">
        <v>3322</v>
      </c>
      <c r="J16" s="98" t="str">
        <f>IFERROR(VLOOKUP(I16,Cenník[],MATCH("Názov",Cenník[#Headers],0),0),"")</f>
        <v>Výkres A2 200g</v>
      </c>
      <c r="K16" s="99">
        <f>IFERROR(VLOOKUP(I16,Cenník[],MATCH("JC",Cenník[#Headers],0),0),"")</f>
        <v>0.34</v>
      </c>
      <c r="L16" s="100"/>
      <c r="M16" s="101">
        <f t="shared" si="1"/>
        <v>0</v>
      </c>
      <c r="N16" s="88"/>
      <c r="O16" s="87"/>
    </row>
    <row r="17" spans="1:15" s="89" customFormat="1" ht="12.75" customHeight="1" x14ac:dyDescent="0.25">
      <c r="A17" s="87"/>
      <c r="B17" s="88"/>
      <c r="C17" s="97">
        <v>3095</v>
      </c>
      <c r="D17" s="98" t="str">
        <f>IFERROR(VLOOKUP(C17,Cenník[],MATCH("Názov",Cenník[#Headers],0),0),"")</f>
        <v>Zošit 520</v>
      </c>
      <c r="E17" s="99">
        <f>IFERROR(VLOOKUP(C17,Cenník[],MATCH("JC",Cenník[#Headers],0),0),"")</f>
        <v>0.36</v>
      </c>
      <c r="F17" s="100"/>
      <c r="G17" s="101">
        <f t="shared" si="0"/>
        <v>0</v>
      </c>
      <c r="H17" s="88"/>
      <c r="I17" s="97">
        <v>3321</v>
      </c>
      <c r="J17" s="98" t="str">
        <f>IFERROR(VLOOKUP(I17,Cenník[],MATCH("Názov",Cenník[#Headers],0),0),"")</f>
        <v>Výkres A1 200g</v>
      </c>
      <c r="K17" s="99">
        <f>IFERROR(VLOOKUP(I17,Cenník[],MATCH("JC",Cenník[#Headers],0),0),"")</f>
        <v>0.67</v>
      </c>
      <c r="L17" s="100"/>
      <c r="M17" s="101">
        <f t="shared" si="1"/>
        <v>0</v>
      </c>
      <c r="N17" s="88"/>
      <c r="O17" s="87"/>
    </row>
    <row r="18" spans="1:15" s="89" customFormat="1" ht="12.75" customHeight="1" x14ac:dyDescent="0.25">
      <c r="A18" s="87"/>
      <c r="B18" s="88"/>
      <c r="C18" s="97">
        <v>3100</v>
      </c>
      <c r="D18" s="98" t="str">
        <f>IFERROR(VLOOKUP(C18,Cenník[],MATCH("Názov",Cenník[#Headers],0),0),"")</f>
        <v>Zošit 523</v>
      </c>
      <c r="E18" s="99">
        <f>IFERROR(VLOOKUP(C18,Cenník[],MATCH("JC",Cenník[#Headers],0),0),"")</f>
        <v>0.36</v>
      </c>
      <c r="F18" s="100"/>
      <c r="G18" s="101">
        <f t="shared" si="0"/>
        <v>0</v>
      </c>
      <c r="H18" s="88"/>
      <c r="I18" s="93" t="s">
        <v>207</v>
      </c>
      <c r="J18" s="94"/>
      <c r="K18" s="95"/>
      <c r="L18" s="96"/>
      <c r="M18" s="95"/>
      <c r="N18" s="88"/>
      <c r="O18" s="87"/>
    </row>
    <row r="19" spans="1:15" s="89" customFormat="1" ht="12.75" customHeight="1" x14ac:dyDescent="0.25">
      <c r="A19" s="87"/>
      <c r="B19" s="88"/>
      <c r="C19" s="97">
        <v>3110</v>
      </c>
      <c r="D19" s="98" t="str">
        <f>IFERROR(VLOOKUP(C19,Cenník[],MATCH("Názov",Cenník[#Headers],0),0),"")</f>
        <v>Zošit 524</v>
      </c>
      <c r="E19" s="99">
        <f>IFERROR(VLOOKUP(C19,Cenník[],MATCH("JC",Cenník[#Headers],0),0),"")</f>
        <v>0.36</v>
      </c>
      <c r="F19" s="100"/>
      <c r="G19" s="101">
        <f t="shared" si="0"/>
        <v>0</v>
      </c>
      <c r="H19" s="88"/>
      <c r="I19" s="97">
        <v>3305</v>
      </c>
      <c r="J19" s="98" t="str">
        <f>IFERROR(VLOOKUP(I19,Cenník[],MATCH("Názov",Cenník[#Headers],0),0),"")</f>
        <v>Papier A4 8 farieb v zložke</v>
      </c>
      <c r="K19" s="99">
        <f>IFERROR(VLOOKUP(I19,Cenník[],MATCH("JC",Cenník[#Headers],0),0),"")</f>
        <v>0.72</v>
      </c>
      <c r="L19" s="102"/>
      <c r="M19" s="101">
        <f t="shared" si="1"/>
        <v>0</v>
      </c>
      <c r="N19" s="88"/>
      <c r="O19" s="87"/>
    </row>
    <row r="20" spans="1:15" s="89" customFormat="1" ht="12.75" customHeight="1" x14ac:dyDescent="0.25">
      <c r="A20" s="87"/>
      <c r="B20" s="88"/>
      <c r="C20" s="97">
        <v>3120</v>
      </c>
      <c r="D20" s="98" t="str">
        <f>IFERROR(VLOOKUP(C20,Cenník[],MATCH("Názov",Cenník[#Headers],0),0),"")</f>
        <v>Zošit 525</v>
      </c>
      <c r="E20" s="99">
        <f>IFERROR(VLOOKUP(C20,Cenník[],MATCH("JC",Cenník[#Headers],0),0),"")</f>
        <v>0.36</v>
      </c>
      <c r="F20" s="100"/>
      <c r="G20" s="101">
        <f t="shared" si="0"/>
        <v>0</v>
      </c>
      <c r="H20" s="88"/>
      <c r="I20" s="97">
        <v>3306</v>
      </c>
      <c r="J20" s="98" t="str">
        <f>IFERROR(VLOOKUP(I20,Cenník[],MATCH("Názov",Cenník[#Headers],0),0),"")</f>
        <v>Papier A4 2x10 farieb v zložke</v>
      </c>
      <c r="K20" s="99">
        <f>IFERROR(VLOOKUP(I20,Cenník[],MATCH("JC",Cenník[#Headers],0),0),"")</f>
        <v>1.26</v>
      </c>
      <c r="L20" s="102"/>
      <c r="M20" s="101">
        <f t="shared" si="1"/>
        <v>0</v>
      </c>
      <c r="N20" s="88"/>
      <c r="O20" s="87"/>
    </row>
    <row r="21" spans="1:15" s="89" customFormat="1" ht="12.75" customHeight="1" x14ac:dyDescent="0.25">
      <c r="A21" s="87"/>
      <c r="B21" s="88"/>
      <c r="C21" s="97">
        <v>3121</v>
      </c>
      <c r="D21" s="98" t="str">
        <f>IFERROR(VLOOKUP(C21,Cenník[],MATCH("Názov",Cenník[#Headers],0),0),"")</f>
        <v>Zošit 526 steno</v>
      </c>
      <c r="E21" s="99">
        <f>IFERROR(VLOOKUP(C21,Cenník[],MATCH("JC",Cenník[#Headers],0),0),"")</f>
        <v>0.38</v>
      </c>
      <c r="F21" s="100"/>
      <c r="G21" s="101">
        <f t="shared" si="0"/>
        <v>0</v>
      </c>
      <c r="H21" s="88"/>
      <c r="I21" s="97">
        <v>3310</v>
      </c>
      <c r="J21" s="98" t="str">
        <f>IFERROR(VLOOKUP(I21,Cenník[],MATCH("Názov",Cenník[#Headers],0),0),"")</f>
        <v>Papier A4 lepiaci 8 farieb</v>
      </c>
      <c r="K21" s="99">
        <f>IFERROR(VLOOKUP(I21,Cenník[],MATCH("JC",Cenník[#Headers],0),0),"")</f>
        <v>1.54</v>
      </c>
      <c r="L21" s="102"/>
      <c r="M21" s="101">
        <f t="shared" si="1"/>
        <v>0</v>
      </c>
      <c r="N21" s="88"/>
      <c r="O21" s="87"/>
    </row>
    <row r="22" spans="1:15" s="89" customFormat="1" ht="12.75" customHeight="1" x14ac:dyDescent="0.25">
      <c r="A22" s="87"/>
      <c r="B22" s="88"/>
      <c r="C22" s="97">
        <v>3122</v>
      </c>
      <c r="D22" s="98" t="str">
        <f>IFERROR(VLOOKUP(C22,Cenník[],MATCH("Názov",Cenník[#Headers],0),0),"")</f>
        <v>Zošit 534 slovník</v>
      </c>
      <c r="E22" s="99">
        <f>IFERROR(VLOOKUP(C22,Cenník[],MATCH("JC",Cenník[#Headers],0),0),"")</f>
        <v>0.61</v>
      </c>
      <c r="F22" s="100"/>
      <c r="G22" s="101">
        <f t="shared" si="0"/>
        <v>0</v>
      </c>
      <c r="H22" s="88"/>
      <c r="I22" s="97">
        <v>3311</v>
      </c>
      <c r="J22" s="98" t="str">
        <f>IFERROR(VLOOKUP(I22,Cenník[],MATCH("Názov",Cenník[#Headers],0),0),"")</f>
        <v>Papier B5 samolepiaci 8 farieb</v>
      </c>
      <c r="K22" s="99">
        <f>IFERROR(VLOOKUP(I22,Cenník[],MATCH("JC",Cenník[#Headers],0),0),"")</f>
        <v>2.04</v>
      </c>
      <c r="L22" s="102"/>
      <c r="M22" s="101">
        <f t="shared" si="1"/>
        <v>0</v>
      </c>
      <c r="N22" s="88"/>
      <c r="O22" s="87"/>
    </row>
    <row r="23" spans="1:15" s="89" customFormat="1" ht="12.75" customHeight="1" x14ac:dyDescent="0.25">
      <c r="A23" s="87"/>
      <c r="B23" s="88"/>
      <c r="C23" s="97">
        <v>3125</v>
      </c>
      <c r="D23" s="98" t="str">
        <f>IFERROR(VLOOKUP(C23,Cenník[],MATCH("Názov",Cenník[#Headers],0),0),"")</f>
        <v>Zošit 540</v>
      </c>
      <c r="E23" s="99">
        <f>IFERROR(VLOOKUP(C23,Cenník[],MATCH("JC",Cenník[#Headers],0),0),"")</f>
        <v>0.54</v>
      </c>
      <c r="F23" s="100"/>
      <c r="G23" s="101">
        <f t="shared" si="0"/>
        <v>0</v>
      </c>
      <c r="H23" s="88"/>
      <c r="I23" s="93" t="s">
        <v>355</v>
      </c>
      <c r="J23" s="94"/>
      <c r="K23" s="95"/>
      <c r="L23" s="96"/>
      <c r="M23" s="95"/>
      <c r="N23" s="88"/>
      <c r="O23" s="87"/>
    </row>
    <row r="24" spans="1:15" s="89" customFormat="1" ht="12.75" customHeight="1" x14ac:dyDescent="0.25">
      <c r="A24" s="87"/>
      <c r="B24" s="88"/>
      <c r="C24" s="97">
        <v>3130</v>
      </c>
      <c r="D24" s="98" t="str">
        <f>IFERROR(VLOOKUP(C24,Cenník[],MATCH("Názov",Cenník[#Headers],0),0),"")</f>
        <v>Zošit 544</v>
      </c>
      <c r="E24" s="99">
        <f>IFERROR(VLOOKUP(C24,Cenník[],MATCH("JC",Cenník[#Headers],0),0),"")</f>
        <v>0.54</v>
      </c>
      <c r="F24" s="100"/>
      <c r="G24" s="101">
        <f t="shared" si="0"/>
        <v>0</v>
      </c>
      <c r="H24" s="88"/>
      <c r="I24" s="97">
        <v>3313</v>
      </c>
      <c r="J24" s="98" t="s">
        <v>102</v>
      </c>
      <c r="K24" s="99">
        <v>6.53</v>
      </c>
      <c r="L24" s="100"/>
      <c r="M24" s="101">
        <f t="shared" ref="M24:M65" si="2">IFERROR(L24*K24,"")</f>
        <v>0</v>
      </c>
      <c r="N24" s="88"/>
      <c r="O24" s="87"/>
    </row>
    <row r="25" spans="1:15" s="89" customFormat="1" ht="12.75" customHeight="1" x14ac:dyDescent="0.25">
      <c r="A25" s="87"/>
      <c r="B25" s="88"/>
      <c r="C25" s="97">
        <v>3135</v>
      </c>
      <c r="D25" s="98" t="str">
        <f>IFERROR(VLOOKUP(C25,Cenník[],MATCH("Názov",Cenník[#Headers],0),0),"")</f>
        <v>Zošit 545</v>
      </c>
      <c r="E25" s="99">
        <f>IFERROR(VLOOKUP(C25,Cenník[],MATCH("JC",Cenník[#Headers],0),0),"")</f>
        <v>0.54</v>
      </c>
      <c r="F25" s="100"/>
      <c r="G25" s="101">
        <f t="shared" si="0"/>
        <v>0</v>
      </c>
      <c r="H25" s="88"/>
      <c r="I25" s="97">
        <v>3312</v>
      </c>
      <c r="J25" s="98" t="s">
        <v>103</v>
      </c>
      <c r="K25" s="99">
        <v>12.32</v>
      </c>
      <c r="L25" s="100"/>
      <c r="M25" s="101">
        <f t="shared" si="2"/>
        <v>0</v>
      </c>
      <c r="N25" s="88"/>
      <c r="O25" s="87"/>
    </row>
    <row r="26" spans="1:15" s="89" customFormat="1" ht="12.75" customHeight="1" x14ac:dyDescent="0.25">
      <c r="A26" s="87"/>
      <c r="B26" s="88"/>
      <c r="C26" s="97">
        <v>3145</v>
      </c>
      <c r="D26" s="98" t="str">
        <f>IFERROR(VLOOKUP(C26,Cenník[],MATCH("Názov",Cenník[#Headers],0),0),"")</f>
        <v>Zošit 560</v>
      </c>
      <c r="E26" s="99">
        <f>IFERROR(VLOOKUP(C26,Cenník[],MATCH("JC",Cenník[#Headers],0),0),"")</f>
        <v>0.77</v>
      </c>
      <c r="F26" s="100"/>
      <c r="G26" s="101">
        <f t="shared" si="0"/>
        <v>0</v>
      </c>
      <c r="H26" s="88"/>
      <c r="I26" s="97">
        <v>6550</v>
      </c>
      <c r="J26" s="98" t="str">
        <f>IFERROR(VLOOKUP(I26,Cenník[],MATCH("Názov",Cenník[#Headers],0),0),"")</f>
        <v>Výkres A4 225g červený</v>
      </c>
      <c r="K26" s="99">
        <f>IFERROR(VLOOKUP(I26,Cenník[],MATCH("JC",Cenník[#Headers],0),0),"")</f>
        <v>0.14000000000000001</v>
      </c>
      <c r="L26" s="100"/>
      <c r="M26" s="101">
        <f t="shared" si="2"/>
        <v>0</v>
      </c>
      <c r="N26" s="88"/>
      <c r="O26" s="87"/>
    </row>
    <row r="27" spans="1:15" s="89" customFormat="1" ht="12.75" customHeight="1" x14ac:dyDescent="0.25">
      <c r="A27" s="87"/>
      <c r="B27" s="88"/>
      <c r="C27" s="97">
        <v>3150</v>
      </c>
      <c r="D27" s="98" t="str">
        <f>IFERROR(VLOOKUP(C27,Cenník[],MATCH("Názov",Cenník[#Headers],0),0),"")</f>
        <v>Zošit 564</v>
      </c>
      <c r="E27" s="99">
        <f>IFERROR(VLOOKUP(C27,Cenník[],MATCH("JC",Cenník[#Headers],0),0),"")</f>
        <v>0.77</v>
      </c>
      <c r="F27" s="100"/>
      <c r="G27" s="101">
        <f t="shared" si="0"/>
        <v>0</v>
      </c>
      <c r="H27" s="88"/>
      <c r="I27" s="97">
        <v>6551</v>
      </c>
      <c r="J27" s="98" t="str">
        <f>IFERROR(VLOOKUP(I27,Cenník[],MATCH("Názov",Cenník[#Headers],0),0),"")</f>
        <v>Výkres A4 225g čierny</v>
      </c>
      <c r="K27" s="99">
        <f>IFERROR(VLOOKUP(I27,Cenník[],MATCH("JC",Cenník[#Headers],0),0),"")</f>
        <v>0.14000000000000001</v>
      </c>
      <c r="L27" s="100"/>
      <c r="M27" s="101">
        <f t="shared" si="2"/>
        <v>0</v>
      </c>
      <c r="N27" s="88"/>
      <c r="O27" s="87"/>
    </row>
    <row r="28" spans="1:15" s="89" customFormat="1" ht="12.75" customHeight="1" x14ac:dyDescent="0.25">
      <c r="A28" s="87"/>
      <c r="B28" s="88"/>
      <c r="C28" s="97">
        <v>3155</v>
      </c>
      <c r="D28" s="98" t="str">
        <f>IFERROR(VLOOKUP(C28,Cenník[],MATCH("Názov",Cenník[#Headers],0),0),"")</f>
        <v>Zošit 565</v>
      </c>
      <c r="E28" s="99">
        <f>IFERROR(VLOOKUP(C28,Cenník[],MATCH("JC",Cenník[#Headers],0),0),"")</f>
        <v>0.77</v>
      </c>
      <c r="F28" s="100"/>
      <c r="G28" s="101">
        <f t="shared" si="0"/>
        <v>0</v>
      </c>
      <c r="H28" s="88"/>
      <c r="I28" s="97">
        <v>6552</v>
      </c>
      <c r="J28" s="98" t="str">
        <f>IFERROR(VLOOKUP(I28,Cenník[],MATCH("Názov",Cenník[#Headers],0),0),"")</f>
        <v>Výkres A4 225g hnedý</v>
      </c>
      <c r="K28" s="99">
        <f>IFERROR(VLOOKUP(I28,Cenník[],MATCH("JC",Cenník[#Headers],0),0),"")</f>
        <v>0.14000000000000001</v>
      </c>
      <c r="L28" s="100"/>
      <c r="M28" s="101">
        <f t="shared" si="2"/>
        <v>0</v>
      </c>
      <c r="N28" s="88"/>
      <c r="O28" s="87"/>
    </row>
    <row r="29" spans="1:15" s="89" customFormat="1" ht="12.75" customHeight="1" x14ac:dyDescent="0.25">
      <c r="A29" s="87"/>
      <c r="B29" s="88"/>
      <c r="C29" s="97">
        <v>3156</v>
      </c>
      <c r="D29" s="98" t="str">
        <f>IFERROR(VLOOKUP(C29,Cenník[],MATCH("Názov",Cenník[#Headers],0),0),"")</f>
        <v>Zošit 580</v>
      </c>
      <c r="E29" s="99">
        <f>IFERROR(VLOOKUP(C29,Cenník[],MATCH("JC",Cenník[#Headers],0),0),"")</f>
        <v>1.33</v>
      </c>
      <c r="F29" s="100"/>
      <c r="G29" s="101">
        <f t="shared" si="0"/>
        <v>0</v>
      </c>
      <c r="H29" s="88"/>
      <c r="I29" s="97">
        <v>6553</v>
      </c>
      <c r="J29" s="98" t="str">
        <f>IFERROR(VLOOKUP(I29,Cenník[],MATCH("Názov",Cenník[#Headers],0),0),"")</f>
        <v>Výkres A4 225g žltý</v>
      </c>
      <c r="K29" s="99">
        <f>IFERROR(VLOOKUP(I29,Cenník[],MATCH("JC",Cenník[#Headers],0),0),"")</f>
        <v>0.14000000000000001</v>
      </c>
      <c r="L29" s="100"/>
      <c r="M29" s="101">
        <f t="shared" si="2"/>
        <v>0</v>
      </c>
      <c r="N29" s="88"/>
      <c r="O29" s="87"/>
    </row>
    <row r="30" spans="1:15" s="89" customFormat="1" ht="12.75" customHeight="1" x14ac:dyDescent="0.25">
      <c r="A30" s="87"/>
      <c r="B30" s="88"/>
      <c r="C30" s="97">
        <v>3157</v>
      </c>
      <c r="D30" s="98" t="str">
        <f>IFERROR(VLOOKUP(C30,Cenník[],MATCH("Názov",Cenník[#Headers],0),0),"")</f>
        <v>Zošit 584</v>
      </c>
      <c r="E30" s="99">
        <f>IFERROR(VLOOKUP(C30,Cenník[],MATCH("JC",Cenník[#Headers],0),0),"")</f>
        <v>1.33</v>
      </c>
      <c r="F30" s="100"/>
      <c r="G30" s="101">
        <f t="shared" si="0"/>
        <v>0</v>
      </c>
      <c r="H30" s="88"/>
      <c r="I30" s="97">
        <v>6554</v>
      </c>
      <c r="J30" s="98" t="str">
        <f>IFERROR(VLOOKUP(I30,Cenník[],MATCH("Názov",Cenník[#Headers],0),0),"")</f>
        <v>Výkres A4 225g tmavozelený</v>
      </c>
      <c r="K30" s="99">
        <f>IFERROR(VLOOKUP(I30,Cenník[],MATCH("JC",Cenník[#Headers],0),0),"")</f>
        <v>0.14000000000000001</v>
      </c>
      <c r="L30" s="100"/>
      <c r="M30" s="101">
        <f t="shared" si="2"/>
        <v>0</v>
      </c>
      <c r="N30" s="88"/>
      <c r="O30" s="87"/>
    </row>
    <row r="31" spans="1:15" s="89" customFormat="1" ht="12.75" customHeight="1" x14ac:dyDescent="0.25">
      <c r="A31" s="87"/>
      <c r="B31" s="88"/>
      <c r="C31" s="97">
        <v>3158</v>
      </c>
      <c r="D31" s="98" t="str">
        <f>IFERROR(VLOOKUP(C31,Cenník[],MATCH("Názov",Cenník[#Headers],0),0),"")</f>
        <v>Zošit 585</v>
      </c>
      <c r="E31" s="99">
        <f>IFERROR(VLOOKUP(C31,Cenník[],MATCH("JC",Cenník[#Headers],0),0),"")</f>
        <v>1.33</v>
      </c>
      <c r="F31" s="100"/>
      <c r="G31" s="101">
        <f t="shared" si="0"/>
        <v>0</v>
      </c>
      <c r="H31" s="88"/>
      <c r="I31" s="97">
        <v>6555</v>
      </c>
      <c r="J31" s="98" t="str">
        <f>IFERROR(VLOOKUP(I31,Cenník[],MATCH("Názov",Cenník[#Headers],0),0),"")</f>
        <v>Výkres A4 225g tmavomodrý</v>
      </c>
      <c r="K31" s="99">
        <f>IFERROR(VLOOKUP(I31,Cenník[],MATCH("JC",Cenník[#Headers],0),0),"")</f>
        <v>0.14000000000000001</v>
      </c>
      <c r="L31" s="100"/>
      <c r="M31" s="101">
        <f t="shared" si="2"/>
        <v>0</v>
      </c>
      <c r="N31" s="88"/>
      <c r="O31" s="87"/>
    </row>
    <row r="32" spans="1:15" s="89" customFormat="1" ht="12.75" customHeight="1" x14ac:dyDescent="0.25">
      <c r="A32" s="87"/>
      <c r="B32" s="88"/>
      <c r="C32" s="97">
        <v>3005</v>
      </c>
      <c r="D32" s="98" t="str">
        <f>IFERROR(VLOOKUP(C32,Cenník[],MATCH("Názov",Cenník[#Headers],0),0),"")</f>
        <v>Zošit 420</v>
      </c>
      <c r="E32" s="99">
        <f>IFERROR(VLOOKUP(C32,Cenník[],MATCH("JC",Cenník[#Headers],0),0),"")</f>
        <v>0.73</v>
      </c>
      <c r="F32" s="100"/>
      <c r="G32" s="101">
        <f t="shared" si="0"/>
        <v>0</v>
      </c>
      <c r="H32" s="88"/>
      <c r="I32" s="97">
        <v>6556</v>
      </c>
      <c r="J32" s="98" t="str">
        <f>IFERROR(VLOOKUP(I32,Cenník[],MATCH("Názov",Cenník[#Headers],0),0),"")</f>
        <v>Výkres A4 225g svetlozelený</v>
      </c>
      <c r="K32" s="99">
        <f>IFERROR(VLOOKUP(I32,Cenník[],MATCH("JC",Cenník[#Headers],0),0),"")</f>
        <v>0.14000000000000001</v>
      </c>
      <c r="L32" s="100"/>
      <c r="M32" s="101">
        <f t="shared" si="2"/>
        <v>0</v>
      </c>
      <c r="N32" s="88"/>
      <c r="O32" s="87"/>
    </row>
    <row r="33" spans="1:15" s="89" customFormat="1" ht="12.75" customHeight="1" x14ac:dyDescent="0.25">
      <c r="A33" s="87"/>
      <c r="B33" s="88"/>
      <c r="C33" s="97">
        <v>3010</v>
      </c>
      <c r="D33" s="98" t="str">
        <f>IFERROR(VLOOKUP(C33,Cenník[],MATCH("Názov",Cenník[#Headers],0),0),"")</f>
        <v>Zošit 424</v>
      </c>
      <c r="E33" s="99">
        <f>IFERROR(VLOOKUP(C33,Cenník[],MATCH("JC",Cenník[#Headers],0),0),"")</f>
        <v>0.73</v>
      </c>
      <c r="F33" s="100"/>
      <c r="G33" s="101">
        <f t="shared" si="0"/>
        <v>0</v>
      </c>
      <c r="H33" s="88"/>
      <c r="I33" s="97">
        <v>6557</v>
      </c>
      <c r="J33" s="98" t="str">
        <f>IFERROR(VLOOKUP(I33,Cenník[],MATCH("Názov",Cenník[#Headers],0),0),"")</f>
        <v>Výkres A4 225g svetlomodrý</v>
      </c>
      <c r="K33" s="99">
        <f>IFERROR(VLOOKUP(I33,Cenník[],MATCH("JC",Cenník[#Headers],0),0),"")</f>
        <v>0.14000000000000001</v>
      </c>
      <c r="L33" s="100"/>
      <c r="M33" s="101">
        <f t="shared" si="2"/>
        <v>0</v>
      </c>
      <c r="N33" s="88"/>
      <c r="O33" s="87"/>
    </row>
    <row r="34" spans="1:15" s="89" customFormat="1" ht="12.75" customHeight="1" x14ac:dyDescent="0.25">
      <c r="A34" s="87"/>
      <c r="B34" s="88"/>
      <c r="C34" s="97">
        <v>3015</v>
      </c>
      <c r="D34" s="98" t="str">
        <f>IFERROR(VLOOKUP(C34,Cenník[],MATCH("Názov",Cenník[#Headers],0),0),"")</f>
        <v>Zošit 425</v>
      </c>
      <c r="E34" s="99">
        <f>IFERROR(VLOOKUP(C34,Cenník[],MATCH("JC",Cenník[#Headers],0),0),"")</f>
        <v>0.73</v>
      </c>
      <c r="F34" s="100"/>
      <c r="G34" s="101">
        <f t="shared" si="0"/>
        <v>0</v>
      </c>
      <c r="H34" s="88"/>
      <c r="I34" s="97">
        <v>6558</v>
      </c>
      <c r="J34" s="98" t="str">
        <f>IFERROR(VLOOKUP(I34,Cenník[],MATCH("Názov",Cenník[#Headers],0),0),"")</f>
        <v>Výkres A4 225g ružový</v>
      </c>
      <c r="K34" s="99">
        <f>IFERROR(VLOOKUP(I34,Cenník[],MATCH("JC",Cenník[#Headers],0),0),"")</f>
        <v>0.14000000000000001</v>
      </c>
      <c r="L34" s="100"/>
      <c r="M34" s="101">
        <f t="shared" si="2"/>
        <v>0</v>
      </c>
      <c r="N34" s="88"/>
      <c r="O34" s="87"/>
    </row>
    <row r="35" spans="1:15" s="89" customFormat="1" ht="12.75" customHeight="1" x14ac:dyDescent="0.25">
      <c r="A35" s="87"/>
      <c r="B35" s="88"/>
      <c r="C35" s="97">
        <v>3017</v>
      </c>
      <c r="D35" s="98" t="str">
        <f>IFERROR(VLOOKUP(C35,Cenník[],MATCH("Názov",Cenník[#Headers],0),0),"")</f>
        <v>Zošit 4210</v>
      </c>
      <c r="E35" s="99">
        <f>IFERROR(VLOOKUP(C35,Cenník[],MATCH("JC",Cenník[#Headers],0),0),"")</f>
        <v>0.73</v>
      </c>
      <c r="F35" s="100"/>
      <c r="G35" s="101">
        <f t="shared" si="0"/>
        <v>0</v>
      </c>
      <c r="H35" s="88"/>
      <c r="I35" s="97">
        <v>6559</v>
      </c>
      <c r="J35" s="98" t="str">
        <f>IFERROR(VLOOKUP(I35,Cenník[],MATCH("Názov",Cenník[#Headers],0),0),"")</f>
        <v>Výkres A4 225g oranžový</v>
      </c>
      <c r="K35" s="99">
        <f>IFERROR(VLOOKUP(I35,Cenník[],MATCH("JC",Cenník[#Headers],0),0),"")</f>
        <v>0.14000000000000001</v>
      </c>
      <c r="L35" s="100"/>
      <c r="M35" s="101">
        <f t="shared" si="2"/>
        <v>0</v>
      </c>
      <c r="N35" s="88"/>
      <c r="O35" s="87"/>
    </row>
    <row r="36" spans="1:15" s="89" customFormat="1" ht="12.75" customHeight="1" x14ac:dyDescent="0.25">
      <c r="A36" s="87"/>
      <c r="B36" s="88"/>
      <c r="C36" s="97">
        <v>3006</v>
      </c>
      <c r="D36" s="98" t="str">
        <f>IFERROR(VLOOKUP(C36,Cenník[],MATCH("Názov",Cenník[#Headers],0),0),"")</f>
        <v>Zošit 423x</v>
      </c>
      <c r="E36" s="99">
        <f>IFERROR(VLOOKUP(C36,Cenník[],MATCH("JC",Cenník[#Headers],0),0),"")</f>
        <v>0.73</v>
      </c>
      <c r="F36" s="100"/>
      <c r="G36" s="101">
        <f t="shared" si="0"/>
        <v>0</v>
      </c>
      <c r="H36" s="88"/>
      <c r="I36" s="97">
        <v>6660</v>
      </c>
      <c r="J36" s="98" t="str">
        <f>IFERROR(VLOOKUP(I36,Cenník[],MATCH("Názov",Cenník[#Headers],0),0),"")</f>
        <v>Výkres A3 225g červený</v>
      </c>
      <c r="K36" s="99">
        <f>IFERROR(VLOOKUP(I36,Cenník[],MATCH("JC",Cenník[#Headers],0),0),"")</f>
        <v>0.26</v>
      </c>
      <c r="L36" s="100"/>
      <c r="M36" s="101">
        <f t="shared" si="2"/>
        <v>0</v>
      </c>
      <c r="N36" s="88"/>
      <c r="O36" s="87"/>
    </row>
    <row r="37" spans="1:15" s="89" customFormat="1" ht="12.75" customHeight="1" x14ac:dyDescent="0.25">
      <c r="A37" s="87"/>
      <c r="B37" s="88"/>
      <c r="C37" s="97">
        <v>3020</v>
      </c>
      <c r="D37" s="98" t="str">
        <f>IFERROR(VLOOKUP(C37,Cenník[],MATCH("Názov",Cenník[#Headers],0),0),"")</f>
        <v>Zošit 440</v>
      </c>
      <c r="E37" s="99">
        <f>IFERROR(VLOOKUP(C37,Cenník[],MATCH("JC",Cenník[#Headers],0),0),"")</f>
        <v>1.04</v>
      </c>
      <c r="F37" s="100"/>
      <c r="G37" s="101">
        <f t="shared" si="0"/>
        <v>0</v>
      </c>
      <c r="H37" s="88"/>
      <c r="I37" s="97">
        <v>6661</v>
      </c>
      <c r="J37" s="98" t="str">
        <f>IFERROR(VLOOKUP(I37,Cenník[],MATCH("Názov",Cenník[#Headers],0),0),"")</f>
        <v>Výkres A3 225g čierny</v>
      </c>
      <c r="K37" s="99">
        <f>IFERROR(VLOOKUP(I37,Cenník[],MATCH("JC",Cenník[#Headers],0),0),"")</f>
        <v>0.26</v>
      </c>
      <c r="L37" s="100"/>
      <c r="M37" s="101">
        <f t="shared" si="2"/>
        <v>0</v>
      </c>
      <c r="N37" s="88"/>
      <c r="O37" s="87"/>
    </row>
    <row r="38" spans="1:15" s="89" customFormat="1" ht="12.75" customHeight="1" x14ac:dyDescent="0.25">
      <c r="A38" s="87"/>
      <c r="B38" s="88"/>
      <c r="C38" s="97">
        <v>3021</v>
      </c>
      <c r="D38" s="98" t="str">
        <f>IFERROR(VLOOKUP(C38,Cenník[],MATCH("Názov",Cenník[#Headers],0),0),"")</f>
        <v>Zošit 440R</v>
      </c>
      <c r="E38" s="99">
        <f>IFERROR(VLOOKUP(C38,Cenník[],MATCH("JC",Cenník[#Headers],0),0),"")</f>
        <v>1.25</v>
      </c>
      <c r="F38" s="100"/>
      <c r="G38" s="101">
        <f t="shared" si="0"/>
        <v>0</v>
      </c>
      <c r="H38" s="88"/>
      <c r="I38" s="97">
        <v>6662</v>
      </c>
      <c r="J38" s="98" t="str">
        <f>IFERROR(VLOOKUP(I38,Cenník[],MATCH("Názov",Cenník[#Headers],0),0),"")</f>
        <v>Výkres A3 225g hnedý</v>
      </c>
      <c r="K38" s="99">
        <f>IFERROR(VLOOKUP(I38,Cenník[],MATCH("JC",Cenník[#Headers],0),0),"")</f>
        <v>0.26</v>
      </c>
      <c r="L38" s="100"/>
      <c r="M38" s="101">
        <f t="shared" si="2"/>
        <v>0</v>
      </c>
      <c r="N38" s="88"/>
      <c r="O38" s="87"/>
    </row>
    <row r="39" spans="1:15" s="89" customFormat="1" ht="12.75" customHeight="1" x14ac:dyDescent="0.25">
      <c r="A39" s="87"/>
      <c r="B39" s="88"/>
      <c r="C39" s="97">
        <v>3025</v>
      </c>
      <c r="D39" s="98" t="str">
        <f>IFERROR(VLOOKUP(C39,Cenník[],MATCH("Názov",Cenník[#Headers],0),0),"")</f>
        <v>Zošit 444</v>
      </c>
      <c r="E39" s="99">
        <f>IFERROR(VLOOKUP(C39,Cenník[],MATCH("JC",Cenník[#Headers],0),0),"")</f>
        <v>1.04</v>
      </c>
      <c r="F39" s="100"/>
      <c r="G39" s="101">
        <f t="shared" si="0"/>
        <v>0</v>
      </c>
      <c r="H39" s="88"/>
      <c r="I39" s="97">
        <v>6663</v>
      </c>
      <c r="J39" s="98" t="str">
        <f>IFERROR(VLOOKUP(I39,Cenník[],MATCH("Názov",Cenník[#Headers],0),0),"")</f>
        <v>Výkres A3 225g žltý</v>
      </c>
      <c r="K39" s="99">
        <f>IFERROR(VLOOKUP(I39,Cenník[],MATCH("JC",Cenník[#Headers],0),0),"")</f>
        <v>0.26</v>
      </c>
      <c r="L39" s="100"/>
      <c r="M39" s="101">
        <f t="shared" si="2"/>
        <v>0</v>
      </c>
      <c r="N39" s="88"/>
      <c r="O39" s="87"/>
    </row>
    <row r="40" spans="1:15" s="89" customFormat="1" ht="12.75" customHeight="1" x14ac:dyDescent="0.25">
      <c r="A40" s="87"/>
      <c r="B40" s="88"/>
      <c r="C40" s="97">
        <v>3030</v>
      </c>
      <c r="D40" s="98" t="str">
        <f>IFERROR(VLOOKUP(C40,Cenník[],MATCH("Názov",Cenník[#Headers],0),0),"")</f>
        <v>Zošit 445</v>
      </c>
      <c r="E40" s="99">
        <f>IFERROR(VLOOKUP(C40,Cenník[],MATCH("JC",Cenník[#Headers],0),0),"")</f>
        <v>1.04</v>
      </c>
      <c r="F40" s="100"/>
      <c r="G40" s="101">
        <f t="shared" si="0"/>
        <v>0</v>
      </c>
      <c r="H40" s="88"/>
      <c r="I40" s="97">
        <v>6664</v>
      </c>
      <c r="J40" s="98" t="str">
        <f>IFERROR(VLOOKUP(I40,Cenník[],MATCH("Názov",Cenník[#Headers],0),0),"")</f>
        <v>Výkres A3 225g tmavozelený</v>
      </c>
      <c r="K40" s="99">
        <f>IFERROR(VLOOKUP(I40,Cenník[],MATCH("JC",Cenník[#Headers],0),0),"")</f>
        <v>0.26</v>
      </c>
      <c r="L40" s="100"/>
      <c r="M40" s="101">
        <f t="shared" si="2"/>
        <v>0</v>
      </c>
      <c r="N40" s="88"/>
      <c r="O40" s="87"/>
    </row>
    <row r="41" spans="1:15" s="89" customFormat="1" ht="12.75" customHeight="1" x14ac:dyDescent="0.25">
      <c r="A41" s="87"/>
      <c r="B41" s="88"/>
      <c r="C41" s="97">
        <v>3035</v>
      </c>
      <c r="D41" s="98" t="str">
        <f>IFERROR(VLOOKUP(C41,Cenník[],MATCH("Názov",Cenník[#Headers],0),0),"")</f>
        <v>Zošit 460</v>
      </c>
      <c r="E41" s="99">
        <f>IFERROR(VLOOKUP(C41,Cenník[],MATCH("JC",Cenník[#Headers],0),0),"")</f>
        <v>1.49</v>
      </c>
      <c r="F41" s="100"/>
      <c r="G41" s="101">
        <f t="shared" si="0"/>
        <v>0</v>
      </c>
      <c r="H41" s="88"/>
      <c r="I41" s="97">
        <v>6665</v>
      </c>
      <c r="J41" s="98" t="str">
        <f>IFERROR(VLOOKUP(I41,Cenník[],MATCH("Názov",Cenník[#Headers],0),0),"")</f>
        <v>Výkres A3 225g tmavomodrý</v>
      </c>
      <c r="K41" s="99">
        <f>IFERROR(VLOOKUP(I41,Cenník[],MATCH("JC",Cenník[#Headers],0),0),"")</f>
        <v>0.26</v>
      </c>
      <c r="L41" s="100"/>
      <c r="M41" s="101">
        <f t="shared" si="2"/>
        <v>0</v>
      </c>
      <c r="N41" s="88"/>
      <c r="O41" s="87"/>
    </row>
    <row r="42" spans="1:15" s="89" customFormat="1" ht="12.75" customHeight="1" x14ac:dyDescent="0.25">
      <c r="A42" s="87"/>
      <c r="B42" s="88"/>
      <c r="C42" s="97">
        <v>3040</v>
      </c>
      <c r="D42" s="98" t="str">
        <f>IFERROR(VLOOKUP(C42,Cenník[],MATCH("Názov",Cenník[#Headers],0),0),"")</f>
        <v>Zošit 464</v>
      </c>
      <c r="E42" s="99">
        <f>IFERROR(VLOOKUP(C42,Cenník[],MATCH("JC",Cenník[#Headers],0),0),"")</f>
        <v>1.49</v>
      </c>
      <c r="F42" s="100"/>
      <c r="G42" s="101">
        <f t="shared" si="0"/>
        <v>0</v>
      </c>
      <c r="H42" s="88"/>
      <c r="I42" s="97">
        <v>6666</v>
      </c>
      <c r="J42" s="98" t="str">
        <f>IFERROR(VLOOKUP(I42,Cenník[],MATCH("Názov",Cenník[#Headers],0),0),"")</f>
        <v>Výkres A3 225g svetlozelený</v>
      </c>
      <c r="K42" s="99">
        <f>IFERROR(VLOOKUP(I42,Cenník[],MATCH("JC",Cenník[#Headers],0),0),"")</f>
        <v>0.26</v>
      </c>
      <c r="L42" s="100"/>
      <c r="M42" s="101">
        <f t="shared" si="2"/>
        <v>0</v>
      </c>
      <c r="N42" s="88"/>
      <c r="O42" s="87"/>
    </row>
    <row r="43" spans="1:15" s="89" customFormat="1" ht="12.75" customHeight="1" x14ac:dyDescent="0.25">
      <c r="A43" s="87"/>
      <c r="B43" s="88"/>
      <c r="C43" s="97">
        <v>3045</v>
      </c>
      <c r="D43" s="98" t="str">
        <f>IFERROR(VLOOKUP(C43,Cenník[],MATCH("Názov",Cenník[#Headers],0),0),"")</f>
        <v>Zošit 465</v>
      </c>
      <c r="E43" s="99">
        <f>IFERROR(VLOOKUP(C43,Cenník[],MATCH("JC",Cenník[#Headers],0),0),"")</f>
        <v>1.49</v>
      </c>
      <c r="F43" s="100"/>
      <c r="G43" s="101">
        <f t="shared" ref="G43:G45" si="3">IFERROR(F43*E43,"")</f>
        <v>0</v>
      </c>
      <c r="H43" s="88"/>
      <c r="I43" s="97">
        <v>6667</v>
      </c>
      <c r="J43" s="98" t="str">
        <f>IFERROR(VLOOKUP(I43,Cenník[],MATCH("Názov",Cenník[#Headers],0),0),"")</f>
        <v>Výkres A3 225g svetlomodrý</v>
      </c>
      <c r="K43" s="99">
        <f>IFERROR(VLOOKUP(I43,Cenník[],MATCH("JC",Cenník[#Headers],0),0),"")</f>
        <v>0.26</v>
      </c>
      <c r="L43" s="100"/>
      <c r="M43" s="101">
        <f t="shared" si="2"/>
        <v>0</v>
      </c>
      <c r="N43" s="88"/>
      <c r="O43" s="87"/>
    </row>
    <row r="44" spans="1:15" s="89" customFormat="1" ht="12.75" customHeight="1" x14ac:dyDescent="0.25">
      <c r="A44" s="87"/>
      <c r="B44" s="88"/>
      <c r="C44" s="97">
        <v>3046</v>
      </c>
      <c r="D44" s="98" t="str">
        <f>IFERROR(VLOOKUP(C44,Cenník[],MATCH("Názov",Cenník[#Headers],0),0),"")</f>
        <v>Zošit 480</v>
      </c>
      <c r="E44" s="99">
        <f>IFERROR(VLOOKUP(C44,Cenník[],MATCH("JC",Cenník[#Headers],0),0),"")</f>
        <v>2.5599999999999996</v>
      </c>
      <c r="F44" s="100"/>
      <c r="G44" s="101">
        <f t="shared" si="3"/>
        <v>0</v>
      </c>
      <c r="H44" s="88"/>
      <c r="I44" s="97">
        <v>6668</v>
      </c>
      <c r="J44" s="98" t="str">
        <f>IFERROR(VLOOKUP(I44,Cenník[],MATCH("Názov",Cenník[#Headers],0),0),"")</f>
        <v>Výkres A3 225g ružový</v>
      </c>
      <c r="K44" s="99">
        <f>IFERROR(VLOOKUP(I44,Cenník[],MATCH("JC",Cenník[#Headers],0),0),"")</f>
        <v>0.26</v>
      </c>
      <c r="L44" s="100"/>
      <c r="M44" s="101">
        <f t="shared" si="2"/>
        <v>0</v>
      </c>
      <c r="N44" s="88"/>
      <c r="O44" s="87"/>
    </row>
    <row r="45" spans="1:15" s="89" customFormat="1" ht="12.75" customHeight="1" x14ac:dyDescent="0.25">
      <c r="A45" s="87"/>
      <c r="B45" s="88"/>
      <c r="C45" s="97">
        <v>3047</v>
      </c>
      <c r="D45" s="98" t="str">
        <f>IFERROR(VLOOKUP(C45,Cenník[],MATCH("Názov",Cenník[#Headers],0),0),"")</f>
        <v>Zošit 484</v>
      </c>
      <c r="E45" s="99">
        <f>IFERROR(VLOOKUP(C45,Cenník[],MATCH("JC",Cenník[#Headers],0),0),"")</f>
        <v>2.5599999999999996</v>
      </c>
      <c r="F45" s="100"/>
      <c r="G45" s="101">
        <f t="shared" si="3"/>
        <v>0</v>
      </c>
      <c r="H45" s="88"/>
      <c r="I45" s="97">
        <v>6669</v>
      </c>
      <c r="J45" s="98" t="str">
        <f>IFERROR(VLOOKUP(I45,Cenník[],MATCH("Názov",Cenník[#Headers],0),0),"")</f>
        <v>Výkres A3 225g oranžový</v>
      </c>
      <c r="K45" s="99">
        <f>IFERROR(VLOOKUP(I45,Cenník[],MATCH("JC",Cenník[#Headers],0),0),"")</f>
        <v>0.26</v>
      </c>
      <c r="L45" s="100"/>
      <c r="M45" s="101">
        <f t="shared" si="2"/>
        <v>0</v>
      </c>
      <c r="N45" s="88"/>
      <c r="O45" s="87"/>
    </row>
    <row r="46" spans="1:15" s="89" customFormat="1" ht="12.75" customHeight="1" x14ac:dyDescent="0.25">
      <c r="A46" s="87"/>
      <c r="B46" s="88"/>
      <c r="C46" s="97">
        <v>3048</v>
      </c>
      <c r="D46" s="98" t="str">
        <f>IFERROR(VLOOKUP(C46,Cenník[],MATCH("Názov",Cenník[#Headers],0),0),"")</f>
        <v>Zošit 485</v>
      </c>
      <c r="E46" s="99">
        <f>IFERROR(VLOOKUP(C46,Cenník[],MATCH("JC",Cenník[#Headers],0),0),"")</f>
        <v>2.5599999999999996</v>
      </c>
      <c r="F46" s="100"/>
      <c r="G46" s="101">
        <f t="shared" si="0"/>
        <v>0</v>
      </c>
      <c r="H46" s="88"/>
      <c r="I46" s="97">
        <v>6670</v>
      </c>
      <c r="J46" s="98" t="str">
        <f>IFERROR(VLOOKUP(I46,Cenník[],MATCH("Názov",Cenník[#Headers],0),0),"")</f>
        <v>Výkres A2 225g červený</v>
      </c>
      <c r="K46" s="99">
        <f>IFERROR(VLOOKUP(I46,Cenník[],MATCH("JC",Cenník[#Headers],0),0),"")</f>
        <v>0.68</v>
      </c>
      <c r="L46" s="100"/>
      <c r="M46" s="101">
        <f t="shared" si="2"/>
        <v>0</v>
      </c>
      <c r="N46" s="88"/>
      <c r="O46" s="87"/>
    </row>
    <row r="47" spans="1:15" s="89" customFormat="1" ht="12.75" customHeight="1" x14ac:dyDescent="0.25">
      <c r="A47" s="87"/>
      <c r="B47" s="88"/>
      <c r="C47" s="93" t="s">
        <v>202</v>
      </c>
      <c r="D47" s="94"/>
      <c r="E47" s="95"/>
      <c r="F47" s="96"/>
      <c r="G47" s="95"/>
      <c r="H47" s="88"/>
      <c r="I47" s="97">
        <v>6671</v>
      </c>
      <c r="J47" s="98" t="str">
        <f>IFERROR(VLOOKUP(I47,Cenník[],MATCH("Názov",Cenník[#Headers],0),0),"")</f>
        <v>Výkres A2 225g čierny</v>
      </c>
      <c r="K47" s="99">
        <f>IFERROR(VLOOKUP(I47,Cenník[],MATCH("JC",Cenník[#Headers],0),0),"")</f>
        <v>0.68</v>
      </c>
      <c r="L47" s="100"/>
      <c r="M47" s="101">
        <f t="shared" si="2"/>
        <v>0</v>
      </c>
      <c r="N47" s="88"/>
      <c r="O47" s="87"/>
    </row>
    <row r="48" spans="1:15" s="89" customFormat="1" ht="12.75" customHeight="1" x14ac:dyDescent="0.25">
      <c r="A48" s="87"/>
      <c r="B48" s="88"/>
      <c r="C48" s="97">
        <v>3085</v>
      </c>
      <c r="D48" s="98" t="str">
        <f>IFERROR(VLOOKUP(C48,Cenník[],MATCH("Názov",Cenník[#Headers],0),0),"")</f>
        <v>Zošit 517 notový</v>
      </c>
      <c r="E48" s="99">
        <f>IFERROR(VLOOKUP(C48,Cenník[],MATCH("JC",Cenník[#Headers],0),0),"")</f>
        <v>0.4</v>
      </c>
      <c r="F48" s="100"/>
      <c r="G48" s="101">
        <f t="shared" ref="G48:G49" si="4">IFERROR(F48*E48,"")</f>
        <v>0</v>
      </c>
      <c r="H48" s="88"/>
      <c r="I48" s="97">
        <v>6672</v>
      </c>
      <c r="J48" s="98" t="str">
        <f>IFERROR(VLOOKUP(I48,Cenník[],MATCH("Názov",Cenník[#Headers],0),0),"")</f>
        <v>Výkres A2 225g hnedý</v>
      </c>
      <c r="K48" s="99">
        <f>IFERROR(VLOOKUP(I48,Cenník[],MATCH("JC",Cenník[#Headers],0),0),"")</f>
        <v>0.68</v>
      </c>
      <c r="L48" s="100"/>
      <c r="M48" s="101">
        <f t="shared" si="2"/>
        <v>0</v>
      </c>
      <c r="N48" s="88"/>
      <c r="O48" s="87"/>
    </row>
    <row r="49" spans="1:15" s="89" customFormat="1" ht="12.75" customHeight="1" x14ac:dyDescent="0.25">
      <c r="A49" s="87"/>
      <c r="B49" s="88"/>
      <c r="C49" s="97">
        <v>3016</v>
      </c>
      <c r="D49" s="98" t="str">
        <f>IFERROR(VLOOKUP(C49,Cenník[],MATCH("Názov",Cenník[#Headers],0),0),"")</f>
        <v>Zošit 428 notový</v>
      </c>
      <c r="E49" s="99">
        <f>IFERROR(VLOOKUP(C49,Cenník[],MATCH("JC",Cenník[#Headers],0),0),"")</f>
        <v>1.1000000000000001</v>
      </c>
      <c r="F49" s="100"/>
      <c r="G49" s="101">
        <f t="shared" si="4"/>
        <v>0</v>
      </c>
      <c r="H49" s="88"/>
      <c r="I49" s="97">
        <v>6673</v>
      </c>
      <c r="J49" s="98" t="str">
        <f>IFERROR(VLOOKUP(I49,Cenník[],MATCH("Názov",Cenník[#Headers],0),0),"")</f>
        <v>Výkres A2 225g žltý</v>
      </c>
      <c r="K49" s="99">
        <f>IFERROR(VLOOKUP(I49,Cenník[],MATCH("JC",Cenník[#Headers],0),0),"")</f>
        <v>0.68</v>
      </c>
      <c r="L49" s="100"/>
      <c r="M49" s="101">
        <f t="shared" si="2"/>
        <v>0</v>
      </c>
      <c r="N49" s="88"/>
      <c r="O49" s="87"/>
    </row>
    <row r="50" spans="1:15" s="89" customFormat="1" ht="12.75" customHeight="1" x14ac:dyDescent="0.25">
      <c r="A50" s="87"/>
      <c r="B50" s="88"/>
      <c r="C50" s="93" t="s">
        <v>356</v>
      </c>
      <c r="D50" s="94"/>
      <c r="E50" s="95"/>
      <c r="F50" s="96"/>
      <c r="G50" s="95"/>
      <c r="H50" s="88"/>
      <c r="I50" s="97">
        <v>6674</v>
      </c>
      <c r="J50" s="98" t="str">
        <f>IFERROR(VLOOKUP(I50,Cenník[],MATCH("Názov",Cenník[#Headers],0),0),"")</f>
        <v>Výkres A2 225g tmavozelený</v>
      </c>
      <c r="K50" s="99">
        <f>IFERROR(VLOOKUP(I50,Cenník[],MATCH("JC",Cenník[#Headers],0),0),"")</f>
        <v>0.68</v>
      </c>
      <c r="L50" s="100"/>
      <c r="M50" s="101">
        <f t="shared" si="2"/>
        <v>0</v>
      </c>
      <c r="N50" s="88"/>
      <c r="O50" s="87"/>
    </row>
    <row r="51" spans="1:15" s="89" customFormat="1" ht="12.75" customHeight="1" x14ac:dyDescent="0.25">
      <c r="A51" s="87"/>
      <c r="B51" s="88"/>
      <c r="C51" s="97">
        <v>3270</v>
      </c>
      <c r="D51" s="98" t="str">
        <f>IFERROR(VLOOKUP(C51,Cenník[],MATCH("Názov",Cenník[#Headers],0),0),"")</f>
        <v>Zošit 644 ECO</v>
      </c>
      <c r="E51" s="99">
        <f>IFERROR(VLOOKUP(C51,Cenník[],MATCH("JC",Cenník[#Headers],0),0),"")</f>
        <v>0.24</v>
      </c>
      <c r="F51" s="100"/>
      <c r="G51" s="101">
        <f t="shared" ref="G51:G70" si="5">IFERROR(F51*E51,"")</f>
        <v>0</v>
      </c>
      <c r="H51" s="88"/>
      <c r="I51" s="97">
        <v>6675</v>
      </c>
      <c r="J51" s="98" t="str">
        <f>IFERROR(VLOOKUP(I51,Cenník[],MATCH("Názov",Cenník[#Headers],0),0),"")</f>
        <v>Výkres A2 225g tmavomodrý</v>
      </c>
      <c r="K51" s="99">
        <f>IFERROR(VLOOKUP(I51,Cenník[],MATCH("JC",Cenník[#Headers],0),0),"")</f>
        <v>0.68</v>
      </c>
      <c r="L51" s="100"/>
      <c r="M51" s="101">
        <f t="shared" si="2"/>
        <v>0</v>
      </c>
      <c r="N51" s="88"/>
      <c r="O51" s="87"/>
    </row>
    <row r="52" spans="1:15" s="89" customFormat="1" ht="12.75" customHeight="1" x14ac:dyDescent="0.25">
      <c r="A52" s="87"/>
      <c r="B52" s="88"/>
      <c r="C52" s="97">
        <v>3215</v>
      </c>
      <c r="D52" s="98" t="str">
        <f>IFERROR(VLOOKUP(C52,Cenník[],MATCH("Názov",Cenník[#Headers],0),0),"")</f>
        <v>Zošit 520 ECO</v>
      </c>
      <c r="E52" s="99">
        <f>IFERROR(VLOOKUP(C52,Cenník[],MATCH("JC",Cenník[#Headers],0),0),"")</f>
        <v>0.26</v>
      </c>
      <c r="F52" s="100"/>
      <c r="G52" s="101">
        <f t="shared" si="5"/>
        <v>0</v>
      </c>
      <c r="H52" s="88"/>
      <c r="I52" s="97">
        <v>6676</v>
      </c>
      <c r="J52" s="98" t="str">
        <f>IFERROR(VLOOKUP(I52,Cenník[],MATCH("Názov",Cenník[#Headers],0),0),"")</f>
        <v>Výkres A2 225g svetlozelený</v>
      </c>
      <c r="K52" s="99">
        <f>IFERROR(VLOOKUP(I52,Cenník[],MATCH("JC",Cenník[#Headers],0),0),"")</f>
        <v>0.68</v>
      </c>
      <c r="L52" s="100"/>
      <c r="M52" s="101">
        <f t="shared" si="2"/>
        <v>0</v>
      </c>
      <c r="N52" s="88"/>
      <c r="O52" s="87"/>
    </row>
    <row r="53" spans="1:15" s="89" customFormat="1" ht="12.75" customHeight="1" x14ac:dyDescent="0.25">
      <c r="A53" s="87"/>
      <c r="B53" s="88"/>
      <c r="C53" s="97">
        <v>3220</v>
      </c>
      <c r="D53" s="98" t="s">
        <v>45</v>
      </c>
      <c r="E53" s="99">
        <v>0.26</v>
      </c>
      <c r="F53" s="100"/>
      <c r="G53" s="101">
        <f t="shared" si="5"/>
        <v>0</v>
      </c>
      <c r="H53" s="88"/>
      <c r="I53" s="97">
        <v>6677</v>
      </c>
      <c r="J53" s="98" t="str">
        <f>IFERROR(VLOOKUP(I53,Cenník[],MATCH("Názov",Cenník[#Headers],0),0),"")</f>
        <v>Výkres A2 225g svetlomodrý</v>
      </c>
      <c r="K53" s="99">
        <f>IFERROR(VLOOKUP(I53,Cenník[],MATCH("JC",Cenník[#Headers],0),0),"")</f>
        <v>0.68</v>
      </c>
      <c r="L53" s="100"/>
      <c r="M53" s="101">
        <f t="shared" si="2"/>
        <v>0</v>
      </c>
      <c r="N53" s="88"/>
      <c r="O53" s="87"/>
    </row>
    <row r="54" spans="1:15" s="89" customFormat="1" ht="12.75" customHeight="1" x14ac:dyDescent="0.25">
      <c r="A54" s="87"/>
      <c r="B54" s="88"/>
      <c r="C54" s="97">
        <v>3225</v>
      </c>
      <c r="D54" s="98" t="str">
        <f>IFERROR(VLOOKUP(C54,Cenník[],MATCH("Názov",Cenník[#Headers],0),0),"")</f>
        <v>Zošit 524 ECO</v>
      </c>
      <c r="E54" s="99">
        <f>IFERROR(VLOOKUP(C54,Cenník[],MATCH("JC",Cenník[#Headers],0),0),"")</f>
        <v>0.26</v>
      </c>
      <c r="F54" s="100"/>
      <c r="G54" s="101">
        <f t="shared" si="5"/>
        <v>0</v>
      </c>
      <c r="H54" s="88"/>
      <c r="I54" s="97">
        <v>6678</v>
      </c>
      <c r="J54" s="98" t="str">
        <f>IFERROR(VLOOKUP(I54,Cenník[],MATCH("Názov",Cenník[#Headers],0),0),"")</f>
        <v>Výkres A2 225g ružový</v>
      </c>
      <c r="K54" s="99">
        <f>IFERROR(VLOOKUP(I54,Cenník[],MATCH("JC",Cenník[#Headers],0),0),"")</f>
        <v>0.68</v>
      </c>
      <c r="L54" s="100"/>
      <c r="M54" s="101">
        <f t="shared" si="2"/>
        <v>0</v>
      </c>
      <c r="N54" s="88"/>
      <c r="O54" s="87"/>
    </row>
    <row r="55" spans="1:15" s="89" customFormat="1" ht="12.75" customHeight="1" x14ac:dyDescent="0.25">
      <c r="A55" s="87"/>
      <c r="B55" s="88"/>
      <c r="C55" s="97">
        <v>3230</v>
      </c>
      <c r="D55" s="98" t="str">
        <f>IFERROR(VLOOKUP(C55,Cenník[],MATCH("Názov",Cenník[#Headers],0),0),"")</f>
        <v>Zošit 525 ECO</v>
      </c>
      <c r="E55" s="99">
        <f>IFERROR(VLOOKUP(C55,Cenník[],MATCH("JC",Cenník[#Headers],0),0),"")</f>
        <v>0.26</v>
      </c>
      <c r="F55" s="100"/>
      <c r="G55" s="101">
        <f t="shared" si="5"/>
        <v>0</v>
      </c>
      <c r="H55" s="88"/>
      <c r="I55" s="97">
        <v>6679</v>
      </c>
      <c r="J55" s="98" t="str">
        <f>IFERROR(VLOOKUP(I55,Cenník[],MATCH("Názov",Cenník[#Headers],0),0),"")</f>
        <v>Výkres A2 225g oranžový</v>
      </c>
      <c r="K55" s="99">
        <f>IFERROR(VLOOKUP(I55,Cenník[],MATCH("JC",Cenník[#Headers],0),0),"")</f>
        <v>0.68</v>
      </c>
      <c r="L55" s="100"/>
      <c r="M55" s="101">
        <f t="shared" si="2"/>
        <v>0</v>
      </c>
      <c r="N55" s="88"/>
      <c r="O55" s="87"/>
    </row>
    <row r="56" spans="1:15" s="89" customFormat="1" ht="12.75" customHeight="1" x14ac:dyDescent="0.25">
      <c r="A56" s="87"/>
      <c r="B56" s="88"/>
      <c r="C56" s="97">
        <v>3235</v>
      </c>
      <c r="D56" s="98" t="str">
        <f>IFERROR(VLOOKUP(C56,Cenník[],MATCH("Názov",Cenník[#Headers],0),0),"")</f>
        <v>Zošit 540 ECO</v>
      </c>
      <c r="E56" s="99">
        <f>IFERROR(VLOOKUP(C56,Cenník[],MATCH("JC",Cenník[#Headers],0),0),"")</f>
        <v>0.44</v>
      </c>
      <c r="F56" s="100"/>
      <c r="G56" s="101">
        <f t="shared" si="5"/>
        <v>0</v>
      </c>
      <c r="H56" s="88"/>
      <c r="I56" s="97">
        <v>6680</v>
      </c>
      <c r="J56" s="98" t="str">
        <f>IFERROR(VLOOKUP(I56,Cenník[],MATCH("Názov",Cenník[#Headers],0),0),"")</f>
        <v>Výkres A1 225g červený</v>
      </c>
      <c r="K56" s="99">
        <f>IFERROR(VLOOKUP(I56,Cenník[],MATCH("JC",Cenník[#Headers],0),0),"")</f>
        <v>1.26</v>
      </c>
      <c r="L56" s="100"/>
      <c r="M56" s="101">
        <f t="shared" si="2"/>
        <v>0</v>
      </c>
      <c r="N56" s="88"/>
      <c r="O56" s="87"/>
    </row>
    <row r="57" spans="1:15" s="89" customFormat="1" ht="12.75" customHeight="1" x14ac:dyDescent="0.25">
      <c r="A57" s="87"/>
      <c r="B57" s="88"/>
      <c r="C57" s="97">
        <v>3240</v>
      </c>
      <c r="D57" s="98" t="str">
        <f>IFERROR(VLOOKUP(C57,Cenník[],MATCH("Názov",Cenník[#Headers],0),0),"")</f>
        <v>Zošit 544 ECO</v>
      </c>
      <c r="E57" s="99">
        <f>IFERROR(VLOOKUP(C57,Cenník[],MATCH("JC",Cenník[#Headers],0),0),"")</f>
        <v>0.44</v>
      </c>
      <c r="F57" s="100"/>
      <c r="G57" s="101">
        <f t="shared" si="5"/>
        <v>0</v>
      </c>
      <c r="H57" s="88"/>
      <c r="I57" s="97">
        <v>6681</v>
      </c>
      <c r="J57" s="98" t="str">
        <f>IFERROR(VLOOKUP(I57,Cenník[],MATCH("Názov",Cenník[#Headers],0),0),"")</f>
        <v>Výkres A1 225g čierny</v>
      </c>
      <c r="K57" s="99">
        <f>IFERROR(VLOOKUP(I57,Cenník[],MATCH("JC",Cenník[#Headers],0),0),"")</f>
        <v>1.26</v>
      </c>
      <c r="L57" s="100"/>
      <c r="M57" s="101">
        <f t="shared" si="2"/>
        <v>0</v>
      </c>
      <c r="N57" s="88"/>
      <c r="O57" s="87"/>
    </row>
    <row r="58" spans="1:15" s="89" customFormat="1" ht="12.75" customHeight="1" x14ac:dyDescent="0.25">
      <c r="A58" s="87"/>
      <c r="B58" s="88"/>
      <c r="C58" s="97">
        <v>3245</v>
      </c>
      <c r="D58" s="98" t="str">
        <f>IFERROR(VLOOKUP(C58,Cenník[],MATCH("Názov",Cenník[#Headers],0),0),"")</f>
        <v>Zošit 545 ECO</v>
      </c>
      <c r="E58" s="99">
        <f>IFERROR(VLOOKUP(C58,Cenník[],MATCH("JC",Cenník[#Headers],0),0),"")</f>
        <v>0.44</v>
      </c>
      <c r="F58" s="100"/>
      <c r="G58" s="101">
        <f t="shared" si="5"/>
        <v>0</v>
      </c>
      <c r="H58" s="88"/>
      <c r="I58" s="97">
        <v>6682</v>
      </c>
      <c r="J58" s="98" t="str">
        <f>IFERROR(VLOOKUP(I58,Cenník[],MATCH("Názov",Cenník[#Headers],0),0),"")</f>
        <v>Výkres A1 225g hnedý</v>
      </c>
      <c r="K58" s="99">
        <f>IFERROR(VLOOKUP(I58,Cenník[],MATCH("JC",Cenník[#Headers],0),0),"")</f>
        <v>1.26</v>
      </c>
      <c r="L58" s="100"/>
      <c r="M58" s="101">
        <f t="shared" si="2"/>
        <v>0</v>
      </c>
      <c r="N58" s="88"/>
      <c r="O58" s="87"/>
    </row>
    <row r="59" spans="1:15" s="89" customFormat="1" ht="12.75" customHeight="1" x14ac:dyDescent="0.25">
      <c r="A59" s="87"/>
      <c r="B59" s="88"/>
      <c r="C59" s="97">
        <v>3250</v>
      </c>
      <c r="D59" s="98" t="str">
        <f>IFERROR(VLOOKUP(C59,Cenník[],MATCH("Názov",Cenník[#Headers],0),0),"")</f>
        <v>Zošit 560 ECO</v>
      </c>
      <c r="E59" s="99">
        <f>IFERROR(VLOOKUP(C59,Cenník[],MATCH("JC",Cenník[#Headers],0),0),"")</f>
        <v>0.6</v>
      </c>
      <c r="F59" s="100"/>
      <c r="G59" s="101">
        <f t="shared" si="5"/>
        <v>0</v>
      </c>
      <c r="H59" s="88"/>
      <c r="I59" s="97">
        <v>6683</v>
      </c>
      <c r="J59" s="98" t="str">
        <f>IFERROR(VLOOKUP(I59,Cenník[],MATCH("Názov",Cenník[#Headers],0),0),"")</f>
        <v>Výkres A1 225g žltý</v>
      </c>
      <c r="K59" s="99">
        <f>IFERROR(VLOOKUP(I59,Cenník[],MATCH("JC",Cenník[#Headers],0),0),"")</f>
        <v>1.26</v>
      </c>
      <c r="L59" s="100"/>
      <c r="M59" s="101">
        <f t="shared" si="2"/>
        <v>0</v>
      </c>
      <c r="N59" s="88"/>
      <c r="O59" s="87"/>
    </row>
    <row r="60" spans="1:15" s="89" customFormat="1" ht="12.75" customHeight="1" x14ac:dyDescent="0.25">
      <c r="A60" s="87"/>
      <c r="B60" s="88"/>
      <c r="C60" s="97">
        <v>3255</v>
      </c>
      <c r="D60" s="98" t="str">
        <f>IFERROR(VLOOKUP(C60,Cenník[],MATCH("Názov",Cenník[#Headers],0),0),"")</f>
        <v>Zošit 564 ECO</v>
      </c>
      <c r="E60" s="99">
        <f>IFERROR(VLOOKUP(C60,Cenník[],MATCH("JC",Cenník[#Headers],0),0),"")</f>
        <v>0.6</v>
      </c>
      <c r="F60" s="100"/>
      <c r="G60" s="101">
        <f t="shared" si="5"/>
        <v>0</v>
      </c>
      <c r="H60" s="88"/>
      <c r="I60" s="97">
        <v>6684</v>
      </c>
      <c r="J60" s="98" t="str">
        <f>IFERROR(VLOOKUP(I60,Cenník[],MATCH("Názov",Cenník[#Headers],0),0),"")</f>
        <v>Výkres A1 225g tmavozelený</v>
      </c>
      <c r="K60" s="99">
        <f>IFERROR(VLOOKUP(I60,Cenník[],MATCH("JC",Cenník[#Headers],0),0),"")</f>
        <v>1.26</v>
      </c>
      <c r="L60" s="100"/>
      <c r="M60" s="101">
        <f t="shared" si="2"/>
        <v>0</v>
      </c>
      <c r="N60" s="88"/>
      <c r="O60" s="87"/>
    </row>
    <row r="61" spans="1:15" s="89" customFormat="1" ht="12.75" customHeight="1" x14ac:dyDescent="0.25">
      <c r="A61" s="87"/>
      <c r="B61" s="88"/>
      <c r="C61" s="97">
        <v>3260</v>
      </c>
      <c r="D61" s="98" t="str">
        <f>IFERROR(VLOOKUP(C61,Cenník[],MATCH("Názov",Cenník[#Headers],0),0),"")</f>
        <v>Zošit 565 ECO</v>
      </c>
      <c r="E61" s="99">
        <f>IFERROR(VLOOKUP(C61,Cenník[],MATCH("JC",Cenník[#Headers],0),0),"")</f>
        <v>0.6</v>
      </c>
      <c r="F61" s="100"/>
      <c r="G61" s="101">
        <f t="shared" si="5"/>
        <v>0</v>
      </c>
      <c r="H61" s="88"/>
      <c r="I61" s="97">
        <v>6685</v>
      </c>
      <c r="J61" s="98" t="str">
        <f>IFERROR(VLOOKUP(I61,Cenník[],MATCH("Názov",Cenník[#Headers],0),0),"")</f>
        <v>Výkres A1 225g tmavomodrý</v>
      </c>
      <c r="K61" s="99">
        <f>IFERROR(VLOOKUP(I61,Cenník[],MATCH("JC",Cenník[#Headers],0),0),"")</f>
        <v>1.26</v>
      </c>
      <c r="L61" s="100"/>
      <c r="M61" s="101">
        <f t="shared" si="2"/>
        <v>0</v>
      </c>
      <c r="N61" s="88"/>
      <c r="O61" s="87"/>
    </row>
    <row r="62" spans="1:15" s="89" customFormat="1" ht="12.75" customHeight="1" x14ac:dyDescent="0.25">
      <c r="A62" s="87"/>
      <c r="B62" s="88"/>
      <c r="C62" s="97">
        <v>3170</v>
      </c>
      <c r="D62" s="98" t="str">
        <f>IFERROR(VLOOKUP(C62,Cenník[],MATCH("Názov",Cenník[#Headers],0),0),"")</f>
        <v>Zošit 420 ECO</v>
      </c>
      <c r="E62" s="99">
        <f>IFERROR(VLOOKUP(C62,Cenník[],MATCH("JC",Cenník[#Headers],0),0),"")</f>
        <v>0.5</v>
      </c>
      <c r="F62" s="100"/>
      <c r="G62" s="101">
        <f t="shared" si="5"/>
        <v>0</v>
      </c>
      <c r="H62" s="88"/>
      <c r="I62" s="97">
        <v>6686</v>
      </c>
      <c r="J62" s="98" t="str">
        <f>IFERROR(VLOOKUP(I62,Cenník[],MATCH("Názov",Cenník[#Headers],0),0),"")</f>
        <v>Výkres A1 225g svetlozelený</v>
      </c>
      <c r="K62" s="99">
        <f>IFERROR(VLOOKUP(I62,Cenník[],MATCH("JC",Cenník[#Headers],0),0),"")</f>
        <v>1.26</v>
      </c>
      <c r="L62" s="100"/>
      <c r="M62" s="101">
        <f t="shared" si="2"/>
        <v>0</v>
      </c>
      <c r="N62" s="88"/>
      <c r="O62" s="87"/>
    </row>
    <row r="63" spans="1:15" s="89" customFormat="1" ht="12.75" customHeight="1" x14ac:dyDescent="0.25">
      <c r="A63" s="87"/>
      <c r="B63" s="88"/>
      <c r="C63" s="97">
        <v>3175</v>
      </c>
      <c r="D63" s="98" t="str">
        <f>IFERROR(VLOOKUP(C63,Cenník[],MATCH("Názov",Cenník[#Headers],0),0),"")</f>
        <v>Zošit 424 ECO</v>
      </c>
      <c r="E63" s="99">
        <f>IFERROR(VLOOKUP(C63,Cenník[],MATCH("JC",Cenník[#Headers],0),0),"")</f>
        <v>0.5</v>
      </c>
      <c r="F63" s="100"/>
      <c r="G63" s="101">
        <f t="shared" si="5"/>
        <v>0</v>
      </c>
      <c r="H63" s="88"/>
      <c r="I63" s="97">
        <v>6687</v>
      </c>
      <c r="J63" s="98" t="str">
        <f>IFERROR(VLOOKUP(I63,Cenník[],MATCH("Názov",Cenník[#Headers],0),0),"")</f>
        <v>Výkres A1 225g svetlomodrý</v>
      </c>
      <c r="K63" s="99">
        <f>IFERROR(VLOOKUP(I63,Cenník[],MATCH("JC",Cenník[#Headers],0),0),"")</f>
        <v>1.26</v>
      </c>
      <c r="L63" s="100"/>
      <c r="M63" s="101">
        <f t="shared" si="2"/>
        <v>0</v>
      </c>
      <c r="N63" s="88"/>
      <c r="O63" s="87"/>
    </row>
    <row r="64" spans="1:15" s="89" customFormat="1" ht="12.75" customHeight="1" x14ac:dyDescent="0.25">
      <c r="A64" s="87"/>
      <c r="B64" s="88"/>
      <c r="C64" s="97">
        <v>3180</v>
      </c>
      <c r="D64" s="98" t="str">
        <f>IFERROR(VLOOKUP(C64,Cenník[],MATCH("Názov",Cenník[#Headers],0),0),"")</f>
        <v>Zošit 425 ECO</v>
      </c>
      <c r="E64" s="99">
        <f>IFERROR(VLOOKUP(C64,Cenník[],MATCH("JC",Cenník[#Headers],0),0),"")</f>
        <v>0.5</v>
      </c>
      <c r="F64" s="100"/>
      <c r="G64" s="101">
        <f t="shared" si="5"/>
        <v>0</v>
      </c>
      <c r="H64" s="88"/>
      <c r="I64" s="97">
        <v>6688</v>
      </c>
      <c r="J64" s="98" t="str">
        <f>IFERROR(VLOOKUP(I64,Cenník[],MATCH("Názov",Cenník[#Headers],0),0),"")</f>
        <v>Výkres A1 225g ružový</v>
      </c>
      <c r="K64" s="99">
        <f>IFERROR(VLOOKUP(I64,Cenník[],MATCH("JC",Cenník[#Headers],0),0),"")</f>
        <v>1.26</v>
      </c>
      <c r="L64" s="100"/>
      <c r="M64" s="101">
        <f t="shared" si="2"/>
        <v>0</v>
      </c>
      <c r="N64" s="88"/>
      <c r="O64" s="87"/>
    </row>
    <row r="65" spans="1:15" s="89" customFormat="1" ht="12.75" customHeight="1" x14ac:dyDescent="0.25">
      <c r="A65" s="87"/>
      <c r="B65" s="88"/>
      <c r="C65" s="97">
        <v>3185</v>
      </c>
      <c r="D65" s="98" t="str">
        <f>IFERROR(VLOOKUP(C65,Cenník[],MATCH("Názov",Cenník[#Headers],0),0),"")</f>
        <v>Zošit 440 ECO</v>
      </c>
      <c r="E65" s="99">
        <f>IFERROR(VLOOKUP(C65,Cenník[],MATCH("JC",Cenník[#Headers],0),0),"")</f>
        <v>0.82000000000000006</v>
      </c>
      <c r="F65" s="100"/>
      <c r="G65" s="101">
        <f t="shared" si="5"/>
        <v>0</v>
      </c>
      <c r="H65" s="88"/>
      <c r="I65" s="97">
        <v>6689</v>
      </c>
      <c r="J65" s="98" t="str">
        <f>IFERROR(VLOOKUP(I65,Cenník[],MATCH("Názov",Cenník[#Headers],0),0),"")</f>
        <v>Výkres A1 225g oranžový</v>
      </c>
      <c r="K65" s="99">
        <f>IFERROR(VLOOKUP(I65,Cenník[],MATCH("JC",Cenník[#Headers],0),0),"")</f>
        <v>1.26</v>
      </c>
      <c r="L65" s="100"/>
      <c r="M65" s="101">
        <f t="shared" si="2"/>
        <v>0</v>
      </c>
      <c r="N65" s="88"/>
      <c r="O65" s="87"/>
    </row>
    <row r="66" spans="1:15" s="89" customFormat="1" ht="12.75" customHeight="1" x14ac:dyDescent="0.25">
      <c r="A66" s="87"/>
      <c r="B66" s="88"/>
      <c r="C66" s="97">
        <v>3190</v>
      </c>
      <c r="D66" s="98" t="str">
        <f>IFERROR(VLOOKUP(C66,Cenník[],MATCH("Názov",Cenník[#Headers],0),0),"")</f>
        <v>Zošit 444 ECO</v>
      </c>
      <c r="E66" s="99">
        <f>IFERROR(VLOOKUP(C66,Cenník[],MATCH("JC",Cenník[#Headers],0),0),"")</f>
        <v>0.82000000000000006</v>
      </c>
      <c r="F66" s="100"/>
      <c r="G66" s="101">
        <f t="shared" si="5"/>
        <v>0</v>
      </c>
      <c r="H66" s="88"/>
      <c r="I66" s="93" t="s">
        <v>358</v>
      </c>
      <c r="J66" s="94"/>
      <c r="K66" s="95"/>
      <c r="L66" s="96"/>
      <c r="M66" s="95"/>
      <c r="N66" s="88"/>
      <c r="O66" s="87"/>
    </row>
    <row r="67" spans="1:15" s="89" customFormat="1" ht="12.75" customHeight="1" x14ac:dyDescent="0.25">
      <c r="A67" s="87"/>
      <c r="B67" s="88"/>
      <c r="C67" s="97">
        <v>3195</v>
      </c>
      <c r="D67" s="98" t="str">
        <f>IFERROR(VLOOKUP(C67,Cenník[],MATCH("Názov",Cenník[#Headers],0),0),"")</f>
        <v>Zošit 445 ECO</v>
      </c>
      <c r="E67" s="99">
        <f>IFERROR(VLOOKUP(C67,Cenník[],MATCH("JC",Cenník[#Headers],0),0),"")</f>
        <v>0.82000000000000006</v>
      </c>
      <c r="F67" s="100"/>
      <c r="G67" s="101">
        <f t="shared" si="5"/>
        <v>0</v>
      </c>
      <c r="H67" s="88"/>
      <c r="I67" s="97">
        <v>3307</v>
      </c>
      <c r="J67" s="98" t="str">
        <f>IFERROR(VLOOKUP(I67,Cenník[],MATCH("Názov",Cenník[#Headers],0),0),"")</f>
        <v>Papier A4 1x10 farieb</v>
      </c>
      <c r="K67" s="99">
        <f>IFERROR(VLOOKUP(I67,Cenník[],MATCH("JC",Cenník[#Headers],0),0),"")</f>
        <v>1.26</v>
      </c>
      <c r="L67" s="100"/>
      <c r="M67" s="101">
        <f t="shared" ref="M67:M87" si="6">IFERROR(L67*K67,"")</f>
        <v>0</v>
      </c>
      <c r="N67" s="88"/>
      <c r="O67" s="87"/>
    </row>
    <row r="68" spans="1:15" s="89" customFormat="1" ht="12.75" customHeight="1" x14ac:dyDescent="0.25">
      <c r="A68" s="87"/>
      <c r="B68" s="88"/>
      <c r="C68" s="97">
        <v>3200</v>
      </c>
      <c r="D68" s="98" t="str">
        <f>IFERROR(VLOOKUP(C68,Cenník[],MATCH("Názov",Cenník[#Headers],0),0),"")</f>
        <v>Zošit 460 ECO</v>
      </c>
      <c r="E68" s="99">
        <f>IFERROR(VLOOKUP(C68,Cenník[],MATCH("JC",Cenník[#Headers],0),0),"")</f>
        <v>1.18</v>
      </c>
      <c r="F68" s="100"/>
      <c r="G68" s="101">
        <f t="shared" si="5"/>
        <v>0</v>
      </c>
      <c r="H68" s="88"/>
      <c r="I68" s="97">
        <v>3309</v>
      </c>
      <c r="J68" s="98" t="str">
        <f>IFERROR(VLOOKUP(I68,Cenník[],MATCH("Názov",Cenník[#Headers],0),0),"")</f>
        <v>Papier A4 5x10 farieb</v>
      </c>
      <c r="K68" s="99">
        <f>IFERROR(VLOOKUP(I68,Cenník[],MATCH("JC",Cenník[#Headers],0),0),"")</f>
        <v>3.98</v>
      </c>
      <c r="L68" s="100"/>
      <c r="M68" s="101">
        <f t="shared" si="6"/>
        <v>0</v>
      </c>
      <c r="N68" s="88"/>
      <c r="O68" s="87"/>
    </row>
    <row r="69" spans="1:15" s="89" customFormat="1" ht="12.75" customHeight="1" x14ac:dyDescent="0.25">
      <c r="A69" s="87"/>
      <c r="B69" s="88"/>
      <c r="C69" s="97">
        <v>3205</v>
      </c>
      <c r="D69" s="98" t="str">
        <f>IFERROR(VLOOKUP(C69,Cenník[],MATCH("Názov",Cenník[#Headers],0),0),"")</f>
        <v>Zošit 464 ECO</v>
      </c>
      <c r="E69" s="99">
        <f>IFERROR(VLOOKUP(C69,Cenník[],MATCH("JC",Cenník[#Headers],0),0),"")</f>
        <v>1.18</v>
      </c>
      <c r="F69" s="100"/>
      <c r="G69" s="101">
        <f t="shared" si="5"/>
        <v>0</v>
      </c>
      <c r="H69" s="88"/>
      <c r="I69" s="97">
        <v>3308</v>
      </c>
      <c r="J69" s="98" t="str">
        <f>IFERROR(VLOOKUP(I69,Cenník[],MATCH("Názov",Cenník[#Headers],0),0),"")</f>
        <v>Papier A3 5x10 farieb</v>
      </c>
      <c r="K69" s="99">
        <f>IFERROR(VLOOKUP(I69,Cenník[],MATCH("JC",Cenník[#Headers],0),0),"")</f>
        <v>7.94</v>
      </c>
      <c r="L69" s="100"/>
      <c r="M69" s="101">
        <f t="shared" si="6"/>
        <v>0</v>
      </c>
      <c r="N69" s="88"/>
      <c r="O69" s="87"/>
    </row>
    <row r="70" spans="1:15" s="89" customFormat="1" ht="12.75" customHeight="1" x14ac:dyDescent="0.25">
      <c r="A70" s="87"/>
      <c r="B70" s="88"/>
      <c r="C70" s="97">
        <v>3210</v>
      </c>
      <c r="D70" s="98" t="str">
        <f>IFERROR(VLOOKUP(C70,Cenník[],MATCH("Názov",Cenník[#Headers],0),0),"")</f>
        <v>Zošit 465 ECO</v>
      </c>
      <c r="E70" s="99">
        <f>IFERROR(VLOOKUP(C70,Cenník[],MATCH("JC",Cenník[#Headers],0),0),"")</f>
        <v>1.18</v>
      </c>
      <c r="F70" s="100"/>
      <c r="G70" s="101">
        <f t="shared" si="5"/>
        <v>0</v>
      </c>
      <c r="H70" s="88"/>
      <c r="I70" s="97">
        <v>6500</v>
      </c>
      <c r="J70" s="98" t="str">
        <f>IFERROR(VLOOKUP(I70,Cenník[],MATCH("Názov",Cenník[#Headers],0),0),"")</f>
        <v>Papier A4 125g červený</v>
      </c>
      <c r="K70" s="99">
        <f>IFERROR(VLOOKUP(I70,Cenník[],MATCH("JC",Cenník[#Headers],0),0),"")</f>
        <v>0.1</v>
      </c>
      <c r="L70" s="100"/>
      <c r="M70" s="101">
        <f t="shared" si="6"/>
        <v>0</v>
      </c>
      <c r="N70" s="88"/>
      <c r="O70" s="87"/>
    </row>
    <row r="71" spans="1:15" s="89" customFormat="1" ht="12.75" customHeight="1" x14ac:dyDescent="0.25">
      <c r="A71" s="87"/>
      <c r="B71" s="88"/>
      <c r="C71" s="93" t="s">
        <v>80</v>
      </c>
      <c r="D71" s="94"/>
      <c r="E71" s="95"/>
      <c r="F71" s="96"/>
      <c r="G71" s="95"/>
      <c r="H71" s="88"/>
      <c r="I71" s="97">
        <v>6501</v>
      </c>
      <c r="J71" s="98" t="str">
        <f>IFERROR(VLOOKUP(I71,Cenník[],MATCH("Názov",Cenník[#Headers],0),0),"")</f>
        <v>Papier A4 125g čierny</v>
      </c>
      <c r="K71" s="99">
        <f>IFERROR(VLOOKUP(I71,Cenník[],MATCH("JC",Cenník[#Headers],0),0),"")</f>
        <v>0.1</v>
      </c>
      <c r="L71" s="100"/>
      <c r="M71" s="101">
        <f t="shared" si="6"/>
        <v>0</v>
      </c>
      <c r="N71" s="88"/>
      <c r="O71" s="87"/>
    </row>
    <row r="72" spans="1:15" s="89" customFormat="1" ht="12.75" customHeight="1" x14ac:dyDescent="0.25">
      <c r="A72" s="87"/>
      <c r="B72" s="88"/>
      <c r="C72" s="97">
        <v>3275</v>
      </c>
      <c r="D72" s="98" t="str">
        <f>IFERROR(VLOOKUP(C72,Cenník[],MATCH("Názov",Cenník[#Headers],0),0),"")</f>
        <v>Náčrtník A3 20 listov</v>
      </c>
      <c r="E72" s="99">
        <f>IFERROR(VLOOKUP(C72,Cenník[],MATCH("JC",Cenník[#Headers],0),0),"")</f>
        <v>2.17</v>
      </c>
      <c r="F72" s="100"/>
      <c r="G72" s="101">
        <f t="shared" ref="G72:G75" si="7">IFERROR(F72*E72,"")</f>
        <v>0</v>
      </c>
      <c r="H72" s="88"/>
      <c r="I72" s="97">
        <v>6502</v>
      </c>
      <c r="J72" s="98" t="str">
        <f>IFERROR(VLOOKUP(I72,Cenník[],MATCH("Názov",Cenník[#Headers],0),0),"")</f>
        <v>Papier A4 125g hnedý</v>
      </c>
      <c r="K72" s="99">
        <f>IFERROR(VLOOKUP(I72,Cenník[],MATCH("JC",Cenník[#Headers],0),0),"")</f>
        <v>0.1</v>
      </c>
      <c r="L72" s="100"/>
      <c r="M72" s="101">
        <f t="shared" si="6"/>
        <v>0</v>
      </c>
      <c r="N72" s="88"/>
      <c r="O72" s="87"/>
    </row>
    <row r="73" spans="1:15" s="89" customFormat="1" ht="12.75" customHeight="1" x14ac:dyDescent="0.25">
      <c r="A73" s="87"/>
      <c r="B73" s="88"/>
      <c r="C73" s="97">
        <v>3280</v>
      </c>
      <c r="D73" s="98" t="str">
        <f>IFERROR(VLOOKUP(C73,Cenník[],MATCH("Názov",Cenník[#Headers],0),0),"")</f>
        <v>Náčrtník A4 20 listov</v>
      </c>
      <c r="E73" s="99">
        <f>IFERROR(VLOOKUP(C73,Cenník[],MATCH("JC",Cenník[#Headers],0),0),"")</f>
        <v>1.1200000000000001</v>
      </c>
      <c r="F73" s="100"/>
      <c r="G73" s="101">
        <f t="shared" si="7"/>
        <v>0</v>
      </c>
      <c r="H73" s="88"/>
      <c r="I73" s="97">
        <v>6503</v>
      </c>
      <c r="J73" s="98" t="str">
        <f>IFERROR(VLOOKUP(I73,Cenník[],MATCH("Názov",Cenník[#Headers],0),0),"")</f>
        <v>Papier A4 125g žltý</v>
      </c>
      <c r="K73" s="99">
        <f>IFERROR(VLOOKUP(I73,Cenník[],MATCH("JC",Cenník[#Headers],0),0),"")</f>
        <v>0.1</v>
      </c>
      <c r="L73" s="100"/>
      <c r="M73" s="101">
        <f t="shared" si="6"/>
        <v>0</v>
      </c>
      <c r="N73" s="88"/>
      <c r="O73" s="87"/>
    </row>
    <row r="74" spans="1:15" s="89" customFormat="1" ht="12.75" customHeight="1" x14ac:dyDescent="0.25">
      <c r="A74" s="87"/>
      <c r="B74" s="88"/>
      <c r="C74" s="97">
        <v>3285</v>
      </c>
      <c r="D74" s="98" t="str">
        <f>IFERROR(VLOOKUP(C74,Cenník[],MATCH("Názov",Cenník[#Headers],0),0),"")</f>
        <v>Náčrtník A4 40 listov</v>
      </c>
      <c r="E74" s="99">
        <f>IFERROR(VLOOKUP(C74,Cenník[],MATCH("JC",Cenník[#Headers],0),0),"")</f>
        <v>1.84</v>
      </c>
      <c r="F74" s="100"/>
      <c r="G74" s="101">
        <f t="shared" si="7"/>
        <v>0</v>
      </c>
      <c r="H74" s="88"/>
      <c r="I74" s="97">
        <v>6504</v>
      </c>
      <c r="J74" s="98" t="str">
        <f>IFERROR(VLOOKUP(I74,Cenník[],MATCH("Názov",Cenník[#Headers],0),0),"")</f>
        <v>Papier A4 125g tmavozelený</v>
      </c>
      <c r="K74" s="99">
        <f>IFERROR(VLOOKUP(I74,Cenník[],MATCH("JC",Cenník[#Headers],0),0),"")</f>
        <v>0.1</v>
      </c>
      <c r="L74" s="100"/>
      <c r="M74" s="101">
        <f t="shared" si="6"/>
        <v>0</v>
      </c>
      <c r="N74" s="88"/>
      <c r="O74" s="87"/>
    </row>
    <row r="75" spans="1:15" s="89" customFormat="1" ht="12.75" customHeight="1" x14ac:dyDescent="0.25">
      <c r="A75" s="87"/>
      <c r="B75" s="88"/>
      <c r="C75" s="97">
        <v>3290</v>
      </c>
      <c r="D75" s="98" t="str">
        <f>IFERROR(VLOOKUP(C75,Cenník[],MATCH("Názov",Cenník[#Headers],0),0),"")</f>
        <v>Náčrtník A5 40 listov</v>
      </c>
      <c r="E75" s="99">
        <f>IFERROR(VLOOKUP(C75,Cenník[],MATCH("JC",Cenník[#Headers],0),0),"")</f>
        <v>0.94000000000000006</v>
      </c>
      <c r="F75" s="100"/>
      <c r="G75" s="101">
        <f t="shared" si="7"/>
        <v>0</v>
      </c>
      <c r="H75" s="88"/>
      <c r="I75" s="97">
        <v>6505</v>
      </c>
      <c r="J75" s="98" t="str">
        <f>IFERROR(VLOOKUP(I75,Cenník[],MATCH("Názov",Cenník[#Headers],0),0),"")</f>
        <v>Papier A4 125g tmavomodrý</v>
      </c>
      <c r="K75" s="99">
        <f>IFERROR(VLOOKUP(I75,Cenník[],MATCH("JC",Cenník[#Headers],0),0),"")</f>
        <v>0.1</v>
      </c>
      <c r="L75" s="100"/>
      <c r="M75" s="101">
        <f t="shared" si="6"/>
        <v>0</v>
      </c>
      <c r="N75" s="88"/>
      <c r="O75" s="87"/>
    </row>
    <row r="76" spans="1:15" s="89" customFormat="1" ht="12.75" customHeight="1" x14ac:dyDescent="0.25">
      <c r="A76" s="87"/>
      <c r="B76" s="88"/>
      <c r="C76" s="93" t="s">
        <v>203</v>
      </c>
      <c r="D76" s="94"/>
      <c r="E76" s="95"/>
      <c r="F76" s="96"/>
      <c r="G76" s="95"/>
      <c r="H76" s="88"/>
      <c r="I76" s="97">
        <v>6506</v>
      </c>
      <c r="J76" s="98" t="str">
        <f>IFERROR(VLOOKUP(I76,Cenník[],MATCH("Názov",Cenník[#Headers],0),0),"")</f>
        <v>Papier A4 125g svetlozelený</v>
      </c>
      <c r="K76" s="99">
        <f>IFERROR(VLOOKUP(I76,Cenník[],MATCH("JC",Cenník[#Headers],0),0),"")</f>
        <v>0.1</v>
      </c>
      <c r="L76" s="100"/>
      <c r="M76" s="101">
        <f t="shared" si="6"/>
        <v>0</v>
      </c>
      <c r="N76" s="88"/>
      <c r="O76" s="87"/>
    </row>
    <row r="77" spans="1:15" s="89" customFormat="1" ht="12.75" customHeight="1" x14ac:dyDescent="0.25">
      <c r="A77" s="87"/>
      <c r="B77" s="88"/>
      <c r="C77" s="97">
        <v>3293</v>
      </c>
      <c r="D77" s="98" t="str">
        <f>IFERROR(VLOOKUP(C77,Cenník[],MATCH("Názov",Cenník[#Headers],0),0),"")</f>
        <v>Skicár A3 10 listov</v>
      </c>
      <c r="E77" s="99">
        <f>IFERROR(VLOOKUP(C77,Cenník[],MATCH("JC",Cenník[#Headers],0),0),"")</f>
        <v>2.44</v>
      </c>
      <c r="F77" s="100"/>
      <c r="G77" s="101">
        <f t="shared" ref="G77:G84" si="8">IFERROR(F77*E77,"")</f>
        <v>0</v>
      </c>
      <c r="H77" s="88"/>
      <c r="I77" s="97">
        <v>6507</v>
      </c>
      <c r="J77" s="98" t="str">
        <f>IFERROR(VLOOKUP(I77,Cenník[],MATCH("Názov",Cenník[#Headers],0),0),"")</f>
        <v>Papier A4 125g svetlomodrý</v>
      </c>
      <c r="K77" s="99">
        <f>IFERROR(VLOOKUP(I77,Cenník[],MATCH("JC",Cenník[#Headers],0),0),"")</f>
        <v>0.1</v>
      </c>
      <c r="L77" s="100"/>
      <c r="M77" s="101">
        <f t="shared" si="6"/>
        <v>0</v>
      </c>
      <c r="N77" s="88"/>
      <c r="O77" s="87"/>
    </row>
    <row r="78" spans="1:15" s="89" customFormat="1" ht="12.75" customHeight="1" x14ac:dyDescent="0.25">
      <c r="A78" s="87"/>
      <c r="B78" s="88"/>
      <c r="C78" s="97">
        <v>3294</v>
      </c>
      <c r="D78" s="98" t="str">
        <f>IFERROR(VLOOKUP(C78,Cenník[],MATCH("Názov",Cenník[#Headers],0),0),"")</f>
        <v>Skicár A3 20 listov</v>
      </c>
      <c r="E78" s="99">
        <f>IFERROR(VLOOKUP(C78,Cenník[],MATCH("JC",Cenník[#Headers],0),0),"")</f>
        <v>4.16</v>
      </c>
      <c r="F78" s="100"/>
      <c r="G78" s="101">
        <f t="shared" si="8"/>
        <v>0</v>
      </c>
      <c r="H78" s="88"/>
      <c r="I78" s="97">
        <v>6508</v>
      </c>
      <c r="J78" s="98" t="str">
        <f>IFERROR(VLOOKUP(I78,Cenník[],MATCH("Názov",Cenník[#Headers],0),0),"")</f>
        <v>Papier A4 125g ružový</v>
      </c>
      <c r="K78" s="99">
        <f>IFERROR(VLOOKUP(I78,Cenník[],MATCH("JC",Cenník[#Headers],0),0),"")</f>
        <v>0.1</v>
      </c>
      <c r="L78" s="100"/>
      <c r="M78" s="101">
        <f t="shared" si="6"/>
        <v>0</v>
      </c>
      <c r="N78" s="88"/>
      <c r="O78" s="87"/>
    </row>
    <row r="79" spans="1:15" s="89" customFormat="1" ht="12.75" customHeight="1" x14ac:dyDescent="0.25">
      <c r="A79" s="87"/>
      <c r="B79" s="88"/>
      <c r="C79" s="97">
        <v>3295</v>
      </c>
      <c r="D79" s="98" t="str">
        <f>IFERROR(VLOOKUP(C79,Cenník[],MATCH("Názov",Cenník[#Headers],0),0),"")</f>
        <v>Skicár A4 10 listov</v>
      </c>
      <c r="E79" s="99">
        <f>IFERROR(VLOOKUP(C79,Cenník[],MATCH("JC",Cenník[#Headers],0),0),"")</f>
        <v>1.25</v>
      </c>
      <c r="F79" s="100"/>
      <c r="G79" s="101">
        <f t="shared" si="8"/>
        <v>0</v>
      </c>
      <c r="H79" s="88"/>
      <c r="I79" s="97">
        <v>6509</v>
      </c>
      <c r="J79" s="98" t="str">
        <f>IFERROR(VLOOKUP(I79,Cenník[],MATCH("Názov",Cenník[#Headers],0),0),"")</f>
        <v>Papier A4 125g oranžový</v>
      </c>
      <c r="K79" s="99">
        <f>IFERROR(VLOOKUP(I79,Cenník[],MATCH("JC",Cenník[#Headers],0),0),"")</f>
        <v>0.1</v>
      </c>
      <c r="L79" s="100"/>
      <c r="M79" s="101">
        <f t="shared" si="6"/>
        <v>0</v>
      </c>
      <c r="N79" s="88"/>
      <c r="O79" s="87"/>
    </row>
    <row r="80" spans="1:15" s="89" customFormat="1" ht="12.75" customHeight="1" x14ac:dyDescent="0.25">
      <c r="A80" s="87"/>
      <c r="B80" s="88"/>
      <c r="C80" s="97">
        <v>3296</v>
      </c>
      <c r="D80" s="98" t="str">
        <f>IFERROR(VLOOKUP(C80,Cenník[],MATCH("Názov",Cenník[#Headers],0),0),"")</f>
        <v>Skicár A4 20 listov</v>
      </c>
      <c r="E80" s="99">
        <f>IFERROR(VLOOKUP(C80,Cenník[],MATCH("JC",Cenník[#Headers],0),0),"")</f>
        <v>2.0299999999999998</v>
      </c>
      <c r="F80" s="100"/>
      <c r="G80" s="101">
        <f t="shared" si="8"/>
        <v>0</v>
      </c>
      <c r="H80" s="88"/>
      <c r="I80" s="97">
        <v>6510</v>
      </c>
      <c r="J80" s="98" t="str">
        <f>IFERROR(VLOOKUP(I80,Cenník[],MATCH("Názov",Cenník[#Headers],0),0),"")</f>
        <v>Papier A2 125g červený</v>
      </c>
      <c r="K80" s="99">
        <f>IFERROR(VLOOKUP(I80,Cenník[],MATCH("JC",Cenník[#Headers],0),0),"")</f>
        <v>0.42</v>
      </c>
      <c r="L80" s="100"/>
      <c r="M80" s="101">
        <f t="shared" si="6"/>
        <v>0</v>
      </c>
      <c r="N80" s="88"/>
      <c r="O80" s="87"/>
    </row>
    <row r="81" spans="1:15" s="89" customFormat="1" ht="12.75" customHeight="1" x14ac:dyDescent="0.25">
      <c r="A81" s="87"/>
      <c r="B81" s="88"/>
      <c r="C81" s="97">
        <v>3291</v>
      </c>
      <c r="D81" s="98" t="str">
        <f>IFERROR(VLOOKUP(C81,Cenník[],MATCH("Názov",Cenník[#Headers],0),0),"")</f>
        <v>Skicár A3 20 listov farebný</v>
      </c>
      <c r="E81" s="99">
        <f>IFERROR(VLOOKUP(C81,Cenník[],MATCH("JC",Cenník[#Headers],0),0),"")</f>
        <v>4.09</v>
      </c>
      <c r="F81" s="102"/>
      <c r="G81" s="101">
        <f t="shared" si="8"/>
        <v>0</v>
      </c>
      <c r="H81" s="88"/>
      <c r="I81" s="97">
        <v>6511</v>
      </c>
      <c r="J81" s="98" t="str">
        <f>IFERROR(VLOOKUP(I81,Cenník[],MATCH("Názov",Cenník[#Headers],0),0),"")</f>
        <v>Papier A2 125g čierny</v>
      </c>
      <c r="K81" s="99">
        <f>IFERROR(VLOOKUP(I81,Cenník[],MATCH("JC",Cenník[#Headers],0),0),"")</f>
        <v>0.42</v>
      </c>
      <c r="L81" s="100"/>
      <c r="M81" s="101">
        <f t="shared" si="6"/>
        <v>0</v>
      </c>
      <c r="N81" s="88"/>
      <c r="O81" s="87"/>
    </row>
    <row r="82" spans="1:15" s="89" customFormat="1" ht="12.75" customHeight="1" x14ac:dyDescent="0.25">
      <c r="A82" s="87"/>
      <c r="B82" s="88"/>
      <c r="C82" s="97">
        <v>3292</v>
      </c>
      <c r="D82" s="98" t="str">
        <f>IFERROR(VLOOKUP(C82,Cenník[],MATCH("Názov",Cenník[#Headers],0),0),"")</f>
        <v>Skicár A4 20 listov farebný</v>
      </c>
      <c r="E82" s="99">
        <f>IFERROR(VLOOKUP(C82,Cenník[],MATCH("JC",Cenník[#Headers],0),0),"")</f>
        <v>2.1</v>
      </c>
      <c r="F82" s="102"/>
      <c r="G82" s="101">
        <f t="shared" si="8"/>
        <v>0</v>
      </c>
      <c r="H82" s="88"/>
      <c r="I82" s="97">
        <v>6512</v>
      </c>
      <c r="J82" s="98" t="str">
        <f>IFERROR(VLOOKUP(I82,Cenník[],MATCH("Názov",Cenník[#Headers],0),0),"")</f>
        <v>Papier A2 125g hnedý</v>
      </c>
      <c r="K82" s="99">
        <f>IFERROR(VLOOKUP(I82,Cenník[],MATCH("JC",Cenník[#Headers],0),0),"")</f>
        <v>0.42</v>
      </c>
      <c r="L82" s="100"/>
      <c r="M82" s="101">
        <f t="shared" si="6"/>
        <v>0</v>
      </c>
      <c r="N82" s="88"/>
      <c r="O82" s="87"/>
    </row>
    <row r="83" spans="1:15" s="89" customFormat="1" ht="12.75" customHeight="1" x14ac:dyDescent="0.25">
      <c r="A83" s="87"/>
      <c r="B83" s="88"/>
      <c r="C83" s="97">
        <v>3297</v>
      </c>
      <c r="D83" s="98" t="str">
        <f>IFERROR(VLOOKUP(C83,Cenník[],MATCH("Názov",Cenník[#Headers],0),0),"")</f>
        <v>Skicár A4 20 listov čierny</v>
      </c>
      <c r="E83" s="99">
        <f>IFERROR(VLOOKUP(C83,Cenník[],MATCH("JC",Cenník[#Headers],0),0),"")</f>
        <v>2.54</v>
      </c>
      <c r="F83" s="102"/>
      <c r="G83" s="101">
        <f t="shared" si="8"/>
        <v>0</v>
      </c>
      <c r="H83" s="88"/>
      <c r="I83" s="97">
        <v>6513</v>
      </c>
      <c r="J83" s="98" t="str">
        <f>IFERROR(VLOOKUP(I83,Cenník[],MATCH("Názov",Cenník[#Headers],0),0),"")</f>
        <v>Papier A2 125g žltý</v>
      </c>
      <c r="K83" s="99">
        <f>IFERROR(VLOOKUP(I83,Cenník[],MATCH("JC",Cenník[#Headers],0),0),"")</f>
        <v>0.42</v>
      </c>
      <c r="L83" s="100"/>
      <c r="M83" s="101">
        <f t="shared" si="6"/>
        <v>0</v>
      </c>
      <c r="N83" s="88"/>
      <c r="O83" s="87"/>
    </row>
    <row r="84" spans="1:15" s="89" customFormat="1" ht="12.75" customHeight="1" x14ac:dyDescent="0.25">
      <c r="A84" s="87"/>
      <c r="B84" s="88"/>
      <c r="C84" s="97">
        <v>3298</v>
      </c>
      <c r="D84" s="98" t="str">
        <f>IFERROR(VLOOKUP(C84,Cenník[],MATCH("Názov",Cenník[#Headers],0),0),"")</f>
        <v>Skicár A2 30 listov Twin ware</v>
      </c>
      <c r="E84" s="99">
        <f>IFERROR(VLOOKUP(C84,Cenník[],MATCH("JC",Cenník[#Headers],0),0),"")</f>
        <v>11.96</v>
      </c>
      <c r="F84" s="102"/>
      <c r="G84" s="101">
        <f t="shared" si="8"/>
        <v>0</v>
      </c>
      <c r="H84" s="88"/>
      <c r="I84" s="97">
        <v>6514</v>
      </c>
      <c r="J84" s="98" t="str">
        <f>IFERROR(VLOOKUP(I84,Cenník[],MATCH("Názov",Cenník[#Headers],0),0),"")</f>
        <v>Papier A2 125g tmavozelený</v>
      </c>
      <c r="K84" s="99">
        <f>IFERROR(VLOOKUP(I84,Cenník[],MATCH("JC",Cenník[#Headers],0),0),"")</f>
        <v>0.42</v>
      </c>
      <c r="L84" s="100"/>
      <c r="M84" s="101">
        <f t="shared" si="6"/>
        <v>0</v>
      </c>
      <c r="N84" s="88"/>
      <c r="O84" s="87"/>
    </row>
    <row r="85" spans="1:15" s="89" customFormat="1" ht="12.75" customHeight="1" x14ac:dyDescent="0.25">
      <c r="A85" s="87"/>
      <c r="B85" s="88"/>
      <c r="C85" s="97">
        <v>3299</v>
      </c>
      <c r="D85" s="98" t="str">
        <f>IFERROR(VLOOKUP(C85,Cenník[],MATCH("Názov",Cenník[#Headers],0),0),"")</f>
        <v>Skicár A3 30 listov Twin ware</v>
      </c>
      <c r="E85" s="99">
        <f>IFERROR(VLOOKUP(C85,Cenník[],MATCH("JC",Cenník[#Headers],0),0),"")</f>
        <v>7.04</v>
      </c>
      <c r="F85" s="102"/>
      <c r="G85" s="101">
        <f t="shared" ref="G85" si="9">IFERROR(F85*E85,"")</f>
        <v>0</v>
      </c>
      <c r="H85" s="88"/>
      <c r="I85" s="97">
        <v>6515</v>
      </c>
      <c r="J85" s="98" t="str">
        <f>IFERROR(VLOOKUP(I85,Cenník[],MATCH("Názov",Cenník[#Headers],0),0),"")</f>
        <v>Papier A2 125g tmavomodrý</v>
      </c>
      <c r="K85" s="99">
        <f>IFERROR(VLOOKUP(I85,Cenník[],MATCH("JC",Cenník[#Headers],0),0),"")</f>
        <v>0.42</v>
      </c>
      <c r="L85" s="100"/>
      <c r="M85" s="101">
        <f t="shared" si="6"/>
        <v>0</v>
      </c>
      <c r="N85" s="88"/>
      <c r="O85" s="87"/>
    </row>
    <row r="86" spans="1:15" s="89" customFormat="1" ht="12.75" customHeight="1" x14ac:dyDescent="0.25">
      <c r="A86" s="87"/>
      <c r="B86" s="88"/>
      <c r="C86" s="97">
        <v>3300</v>
      </c>
      <c r="D86" s="98" t="str">
        <f>IFERROR(VLOOKUP(C86,Cenník[],MATCH("Názov",Cenník[#Headers],0),0),"")</f>
        <v>Skicár A4 20 listov Twin ware</v>
      </c>
      <c r="E86" s="99">
        <f>IFERROR(VLOOKUP(C86,Cenník[],MATCH("JC",Cenník[#Headers],0),0),"")</f>
        <v>1.8</v>
      </c>
      <c r="F86" s="102"/>
      <c r="G86" s="101">
        <f t="shared" ref="G86" si="10">IFERROR(F86*E86,"")</f>
        <v>0</v>
      </c>
      <c r="H86" s="88"/>
      <c r="I86" s="97">
        <v>6516</v>
      </c>
      <c r="J86" s="98" t="str">
        <f>IFERROR(VLOOKUP(I86,Cenník[],MATCH("Názov",Cenník[#Headers],0),0),"")</f>
        <v>Papier A2 125g svetlozelený</v>
      </c>
      <c r="K86" s="99">
        <f>IFERROR(VLOOKUP(I86,Cenník[],MATCH("JC",Cenník[#Headers],0),0),"")</f>
        <v>0.42</v>
      </c>
      <c r="L86" s="100"/>
      <c r="M86" s="101">
        <f t="shared" si="6"/>
        <v>0</v>
      </c>
      <c r="N86" s="88"/>
      <c r="O86" s="87"/>
    </row>
    <row r="87" spans="1:15" s="89" customFormat="1" ht="12.75" customHeight="1" x14ac:dyDescent="0.25">
      <c r="A87" s="87"/>
      <c r="B87" s="88"/>
      <c r="C87" s="93" t="s">
        <v>206</v>
      </c>
      <c r="D87" s="94"/>
      <c r="E87" s="95"/>
      <c r="F87" s="96"/>
      <c r="G87" s="95"/>
      <c r="H87" s="88"/>
      <c r="I87" s="97">
        <v>6517</v>
      </c>
      <c r="J87" s="98" t="str">
        <f>IFERROR(VLOOKUP(I87,Cenník[],MATCH("Názov",Cenník[#Headers],0),0),"")</f>
        <v>Papier A2 125g svetlomodrý</v>
      </c>
      <c r="K87" s="99">
        <f>IFERROR(VLOOKUP(I87,Cenník[],MATCH("JC",Cenník[#Headers],0),0),"")</f>
        <v>0.42</v>
      </c>
      <c r="L87" s="100"/>
      <c r="M87" s="101">
        <f t="shared" si="6"/>
        <v>0</v>
      </c>
      <c r="N87" s="88"/>
      <c r="O87" s="87"/>
    </row>
    <row r="88" spans="1:15" s="89" customFormat="1" ht="12.75" customHeight="1" x14ac:dyDescent="0.25">
      <c r="A88" s="87"/>
      <c r="B88" s="88"/>
      <c r="C88" s="97">
        <v>3685</v>
      </c>
      <c r="D88" s="98" t="str">
        <f>IFERROR(VLOOKUP(C88,Cenník[],MATCH("Názov",Cenník[#Headers],0),0),"")</f>
        <v>Rys A4 180g 10ks</v>
      </c>
      <c r="E88" s="99">
        <f>IFERROR(VLOOKUP(C88,Cenník[],MATCH("JC",Cenník[#Headers],0),0),"")</f>
        <v>1.2</v>
      </c>
      <c r="F88" s="102"/>
      <c r="G88" s="101">
        <f t="shared" ref="G88:G93" si="11">IFERROR(F88*E88,"")</f>
        <v>0</v>
      </c>
      <c r="H88" s="88"/>
      <c r="I88" s="97">
        <v>6518</v>
      </c>
      <c r="J88" s="98" t="str">
        <f>IFERROR(VLOOKUP(I88,Cenník[],MATCH("Názov",Cenník[#Headers],0),0),"")</f>
        <v>Papier A2 125g ružový</v>
      </c>
      <c r="K88" s="99">
        <f>IFERROR(VLOOKUP(I88,Cenník[],MATCH("JC",Cenník[#Headers],0),0),"")</f>
        <v>0.42</v>
      </c>
      <c r="L88" s="100"/>
      <c r="M88" s="101">
        <f t="shared" ref="M88:M104" si="12">IFERROR(L88*K88,"")</f>
        <v>0</v>
      </c>
      <c r="N88" s="88"/>
      <c r="O88" s="87"/>
    </row>
    <row r="89" spans="1:15" s="89" customFormat="1" ht="12.75" customHeight="1" x14ac:dyDescent="0.25">
      <c r="A89" s="87"/>
      <c r="B89" s="88"/>
      <c r="C89" s="97">
        <v>3680</v>
      </c>
      <c r="D89" s="98" t="str">
        <f>IFERROR(VLOOKUP(C89,Cenník[],MATCH("Názov",Cenník[#Headers],0),0),"")</f>
        <v>Rys A3 180g 10ks</v>
      </c>
      <c r="E89" s="99">
        <f>IFERROR(VLOOKUP(C89,Cenník[],MATCH("JC",Cenník[#Headers],0),0),"")</f>
        <v>2.3199999999999998</v>
      </c>
      <c r="F89" s="102"/>
      <c r="G89" s="101">
        <f t="shared" si="11"/>
        <v>0</v>
      </c>
      <c r="H89" s="88"/>
      <c r="I89" s="97">
        <v>6519</v>
      </c>
      <c r="J89" s="98" t="str">
        <f>IFERROR(VLOOKUP(I89,Cenník[],MATCH("Názov",Cenník[#Headers],0),0),"")</f>
        <v>Papier A2 125g oranžový</v>
      </c>
      <c r="K89" s="99">
        <f>IFERROR(VLOOKUP(I89,Cenník[],MATCH("JC",Cenník[#Headers],0),0),"")</f>
        <v>0.42</v>
      </c>
      <c r="L89" s="100"/>
      <c r="M89" s="101">
        <f t="shared" si="12"/>
        <v>0</v>
      </c>
      <c r="N89" s="88"/>
      <c r="O89" s="87"/>
    </row>
    <row r="90" spans="1:15" s="89" customFormat="1" ht="12.75" customHeight="1" x14ac:dyDescent="0.25">
      <c r="A90" s="87"/>
      <c r="B90" s="88"/>
      <c r="C90" s="97">
        <v>3675</v>
      </c>
      <c r="D90" s="98" t="str">
        <f>IFERROR(VLOOKUP(C90,Cenník[],MATCH("Názov",Cenník[#Headers],0),0),"")</f>
        <v>Rys A4 180g</v>
      </c>
      <c r="E90" s="99">
        <f>IFERROR(VLOOKUP(C90,Cenník[],MATCH("JC",Cenník[#Headers],0),0),"")</f>
        <v>0.11</v>
      </c>
      <c r="F90" s="102"/>
      <c r="G90" s="101">
        <f t="shared" si="11"/>
        <v>0</v>
      </c>
      <c r="H90" s="88"/>
      <c r="I90" s="97">
        <v>6520</v>
      </c>
      <c r="J90" s="98" t="str">
        <f>IFERROR(VLOOKUP(I90,Cenník[],MATCH("Názov",Cenník[#Headers],0),0),"")</f>
        <v>Papier A4 80g červený</v>
      </c>
      <c r="K90" s="99">
        <f>IFERROR(VLOOKUP(I90,Cenník[],MATCH("JC",Cenník[#Headers],0),0),"")</f>
        <v>0.06</v>
      </c>
      <c r="L90" s="100"/>
      <c r="M90" s="101">
        <f t="shared" si="12"/>
        <v>0</v>
      </c>
      <c r="N90" s="88"/>
      <c r="O90" s="87"/>
    </row>
    <row r="91" spans="1:15" s="89" customFormat="1" ht="12.75" customHeight="1" x14ac:dyDescent="0.25">
      <c r="A91" s="87"/>
      <c r="B91" s="88"/>
      <c r="C91" s="97">
        <v>3670</v>
      </c>
      <c r="D91" s="98" t="str">
        <f>IFERROR(VLOOKUP(C91,Cenník[],MATCH("Názov",Cenník[#Headers],0),0),"")</f>
        <v>Rys A3 180g</v>
      </c>
      <c r="E91" s="99">
        <f>IFERROR(VLOOKUP(C91,Cenník[],MATCH("JC",Cenník[#Headers],0),0),"")</f>
        <v>0.22</v>
      </c>
      <c r="F91" s="102"/>
      <c r="G91" s="101">
        <f t="shared" si="11"/>
        <v>0</v>
      </c>
      <c r="H91" s="88"/>
      <c r="I91" s="97">
        <v>6521</v>
      </c>
      <c r="J91" s="98" t="str">
        <f>IFERROR(VLOOKUP(I91,Cenník[],MATCH("Názov",Cenník[#Headers],0),0),"")</f>
        <v>Papier A4 80g čierny</v>
      </c>
      <c r="K91" s="99">
        <f>IFERROR(VLOOKUP(I91,Cenník[],MATCH("JC",Cenník[#Headers],0),0),"")</f>
        <v>0.06</v>
      </c>
      <c r="L91" s="100"/>
      <c r="M91" s="101">
        <f t="shared" si="12"/>
        <v>0</v>
      </c>
      <c r="N91" s="88"/>
      <c r="O91" s="87"/>
    </row>
    <row r="92" spans="1:15" s="89" customFormat="1" ht="12.75" customHeight="1" x14ac:dyDescent="0.25">
      <c r="A92" s="87"/>
      <c r="B92" s="88"/>
      <c r="C92" s="97">
        <v>3665</v>
      </c>
      <c r="D92" s="98" t="str">
        <f>IFERROR(VLOOKUP(C92,Cenník[],MATCH("Názov",Cenník[#Headers],0),0),"")</f>
        <v>Rys A2 180g</v>
      </c>
      <c r="E92" s="99">
        <f>IFERROR(VLOOKUP(C92,Cenník[],MATCH("JC",Cenník[#Headers],0),0),"")</f>
        <v>0.4</v>
      </c>
      <c r="F92" s="102"/>
      <c r="G92" s="101">
        <f t="shared" si="11"/>
        <v>0</v>
      </c>
      <c r="H92" s="88"/>
      <c r="I92" s="97">
        <v>6522</v>
      </c>
      <c r="J92" s="98" t="str">
        <f>IFERROR(VLOOKUP(I92,Cenník[],MATCH("Názov",Cenník[#Headers],0),0),"")</f>
        <v>Papier A4 80g hnedý</v>
      </c>
      <c r="K92" s="99">
        <f>IFERROR(VLOOKUP(I92,Cenník[],MATCH("JC",Cenník[#Headers],0),0),"")</f>
        <v>0.06</v>
      </c>
      <c r="L92" s="100"/>
      <c r="M92" s="101">
        <f t="shared" si="12"/>
        <v>0</v>
      </c>
      <c r="N92" s="88"/>
      <c r="O92" s="87"/>
    </row>
    <row r="93" spans="1:15" s="89" customFormat="1" ht="12.75" customHeight="1" x14ac:dyDescent="0.25">
      <c r="A93" s="87"/>
      <c r="B93" s="88"/>
      <c r="C93" s="97">
        <v>3660</v>
      </c>
      <c r="D93" s="98" t="str">
        <f>IFERROR(VLOOKUP(C93,Cenník[],MATCH("Názov",Cenník[#Headers],0),0),"")</f>
        <v>Rys A1 180g</v>
      </c>
      <c r="E93" s="99">
        <f>IFERROR(VLOOKUP(C93,Cenník[],MATCH("JC",Cenník[#Headers],0),0),"")</f>
        <v>0.74</v>
      </c>
      <c r="F93" s="102"/>
      <c r="G93" s="101">
        <f t="shared" si="11"/>
        <v>0</v>
      </c>
      <c r="H93" s="88"/>
      <c r="I93" s="97">
        <v>6523</v>
      </c>
      <c r="J93" s="98" t="str">
        <f>IFERROR(VLOOKUP(I93,Cenník[],MATCH("Názov",Cenník[#Headers],0),0),"")</f>
        <v>Papier A4 80g žltý</v>
      </c>
      <c r="K93" s="99">
        <f>IFERROR(VLOOKUP(I93,Cenník[],MATCH("JC",Cenník[#Headers],0),0),"")</f>
        <v>0.06</v>
      </c>
      <c r="L93" s="100"/>
      <c r="M93" s="101">
        <f t="shared" si="12"/>
        <v>0</v>
      </c>
      <c r="N93" s="88"/>
      <c r="O93" s="87"/>
    </row>
    <row r="94" spans="1:15" s="89" customFormat="1" ht="12.75" customHeight="1" x14ac:dyDescent="0.25">
      <c r="A94" s="87"/>
      <c r="B94" s="88"/>
      <c r="C94" s="93" t="s">
        <v>208</v>
      </c>
      <c r="D94" s="94"/>
      <c r="E94" s="95"/>
      <c r="F94" s="96"/>
      <c r="G94" s="95"/>
      <c r="H94" s="88"/>
      <c r="I94" s="97">
        <v>6524</v>
      </c>
      <c r="J94" s="98" t="str">
        <f>IFERROR(VLOOKUP(I94,Cenník[],MATCH("Názov",Cenník[#Headers],0),0),"")</f>
        <v>Papier A4 80g tmavozelený</v>
      </c>
      <c r="K94" s="99">
        <f>IFERROR(VLOOKUP(I94,Cenník[],MATCH("JC",Cenník[#Headers],0),0),"")</f>
        <v>0.06</v>
      </c>
      <c r="L94" s="100"/>
      <c r="M94" s="101">
        <f t="shared" si="12"/>
        <v>0</v>
      </c>
      <c r="N94" s="88"/>
      <c r="O94" s="87"/>
    </row>
    <row r="95" spans="1:15" s="89" customFormat="1" ht="12.75" customHeight="1" x14ac:dyDescent="0.25">
      <c r="A95" s="87"/>
      <c r="B95" s="88"/>
      <c r="C95" s="97">
        <v>3510</v>
      </c>
      <c r="D95" s="98" t="str">
        <f>IFERROR(VLOOKUP(C95,Cenník[],MATCH("Názov",Cenník[#Headers],0),0),"")</f>
        <v>Blok šitý 17050/4b</v>
      </c>
      <c r="E95" s="99">
        <f>IFERROR(VLOOKUP(C95,Cenník[],MATCH("JC",Cenník[#Headers],0),0),"")</f>
        <v>0.34</v>
      </c>
      <c r="F95" s="100"/>
      <c r="G95" s="101">
        <f>IFERROR(F95*E95,"")</f>
        <v>0</v>
      </c>
      <c r="H95" s="88"/>
      <c r="I95" s="97">
        <v>6525</v>
      </c>
      <c r="J95" s="98" t="str">
        <f>IFERROR(VLOOKUP(I95,Cenník[],MATCH("Názov",Cenník[#Headers],0),0),"")</f>
        <v>Papier A4 80g tmavomodrý</v>
      </c>
      <c r="K95" s="99">
        <f>IFERROR(VLOOKUP(I95,Cenník[],MATCH("JC",Cenník[#Headers],0),0),"")</f>
        <v>0.06</v>
      </c>
      <c r="L95" s="100"/>
      <c r="M95" s="101">
        <f t="shared" si="12"/>
        <v>0</v>
      </c>
      <c r="N95" s="88"/>
      <c r="O95" s="87"/>
    </row>
    <row r="96" spans="1:15" s="89" customFormat="1" ht="12.75" customHeight="1" x14ac:dyDescent="0.25">
      <c r="A96" s="87"/>
      <c r="B96" s="88"/>
      <c r="C96" s="97">
        <v>3515</v>
      </c>
      <c r="D96" s="98" t="str">
        <f>IFERROR(VLOOKUP(C96,Cenník[],MATCH("Názov",Cenník[#Headers],0),0),"")</f>
        <v>Blok šitý 17054/4b</v>
      </c>
      <c r="E96" s="99">
        <f>IFERROR(VLOOKUP(C96,Cenník[],MATCH("JC",Cenník[#Headers],0),0),"")</f>
        <v>0.34</v>
      </c>
      <c r="F96" s="100"/>
      <c r="G96" s="101">
        <f t="shared" ref="G96:G97" si="13">IFERROR(F96*E96,"")</f>
        <v>0</v>
      </c>
      <c r="H96" s="88"/>
      <c r="I96" s="97">
        <v>6526</v>
      </c>
      <c r="J96" s="98" t="str">
        <f>IFERROR(VLOOKUP(I96,Cenník[],MATCH("Názov",Cenník[#Headers],0),0),"")</f>
        <v>Papier A4 80g svetlozelený</v>
      </c>
      <c r="K96" s="99">
        <f>IFERROR(VLOOKUP(I96,Cenník[],MATCH("JC",Cenník[#Headers],0),0),"")</f>
        <v>0.06</v>
      </c>
      <c r="L96" s="100"/>
      <c r="M96" s="101">
        <f t="shared" si="12"/>
        <v>0</v>
      </c>
      <c r="N96" s="88"/>
      <c r="O96" s="87"/>
    </row>
    <row r="97" spans="1:15" s="89" customFormat="1" ht="12.75" customHeight="1" x14ac:dyDescent="0.25">
      <c r="A97" s="87"/>
      <c r="B97" s="88"/>
      <c r="C97" s="97">
        <v>3516</v>
      </c>
      <c r="D97" s="98" t="str">
        <f>IFERROR(VLOOKUP(C97,Cenník[],MATCH("Názov",Cenník[#Headers],0),0),"")</f>
        <v>Blok šitý 17055/4b</v>
      </c>
      <c r="E97" s="99">
        <f>IFERROR(VLOOKUP(C97,Cenník[],MATCH("JC",Cenník[#Headers],0),0),"")</f>
        <v>0.34</v>
      </c>
      <c r="F97" s="100"/>
      <c r="G97" s="101">
        <f t="shared" si="13"/>
        <v>0</v>
      </c>
      <c r="H97" s="88"/>
      <c r="I97" s="97">
        <v>6527</v>
      </c>
      <c r="J97" s="98" t="str">
        <f>IFERROR(VLOOKUP(I97,Cenník[],MATCH("Názov",Cenník[#Headers],0),0),"")</f>
        <v>Papier A4 80g svetlomodrý</v>
      </c>
      <c r="K97" s="99">
        <f>IFERROR(VLOOKUP(I97,Cenník[],MATCH("JC",Cenník[#Headers],0),0),"")</f>
        <v>0.06</v>
      </c>
      <c r="L97" s="100"/>
      <c r="M97" s="101">
        <f t="shared" si="12"/>
        <v>0</v>
      </c>
      <c r="N97" s="88"/>
      <c r="O97" s="87"/>
    </row>
    <row r="98" spans="1:15" s="89" customFormat="1" ht="12.75" customHeight="1" x14ac:dyDescent="0.25">
      <c r="A98" s="87"/>
      <c r="B98" s="88"/>
      <c r="C98" s="103">
        <v>3455</v>
      </c>
      <c r="D98" s="104" t="str">
        <f>IFERROR(VLOOKUP(C98,Cenník[],MATCH("Názov",Cenník[#Headers],0),0),"")</f>
        <v>Blok šitý 17080/4b</v>
      </c>
      <c r="E98" s="99">
        <f>IFERROR(VLOOKUP(C98,Cenník[],MATCH("JC",Cenník[#Headers],0),0),"")</f>
        <v>0.28999999999999998</v>
      </c>
      <c r="F98" s="100"/>
      <c r="G98" s="101">
        <f t="shared" ref="G98:G116" si="14">IFERROR(F98*E98,"")</f>
        <v>0</v>
      </c>
      <c r="H98" s="88"/>
      <c r="I98" s="97">
        <v>6528</v>
      </c>
      <c r="J98" s="98" t="str">
        <f>IFERROR(VLOOKUP(I98,Cenník[],MATCH("Názov",Cenník[#Headers],0),0),"")</f>
        <v>Papier A4 80g ružový</v>
      </c>
      <c r="K98" s="99">
        <f>IFERROR(VLOOKUP(I98,Cenník[],MATCH("JC",Cenník[#Headers],0),0),"")</f>
        <v>0.06</v>
      </c>
      <c r="L98" s="100"/>
      <c r="M98" s="101">
        <f t="shared" si="12"/>
        <v>0</v>
      </c>
      <c r="N98" s="88"/>
      <c r="O98" s="87"/>
    </row>
    <row r="99" spans="1:15" s="89" customFormat="1" ht="12.75" customHeight="1" x14ac:dyDescent="0.25">
      <c r="A99" s="87"/>
      <c r="B99" s="88"/>
      <c r="C99" s="103">
        <v>3460</v>
      </c>
      <c r="D99" s="104" t="str">
        <f>IFERROR(VLOOKUP(C99,Cenník[],MATCH("Názov",Cenník[#Headers],0),0),"")</f>
        <v>Blok šitý 17084/4b</v>
      </c>
      <c r="E99" s="99">
        <f>IFERROR(VLOOKUP(C99,Cenník[],MATCH("JC",Cenník[#Headers],0),0),"")</f>
        <v>0.28999999999999998</v>
      </c>
      <c r="F99" s="100"/>
      <c r="G99" s="101">
        <f t="shared" si="14"/>
        <v>0</v>
      </c>
      <c r="H99" s="88"/>
      <c r="I99" s="97">
        <v>6529</v>
      </c>
      <c r="J99" s="98" t="str">
        <f>IFERROR(VLOOKUP(I99,Cenník[],MATCH("Názov",Cenník[#Headers],0),0),"")</f>
        <v>Papier A4 80g oranžový</v>
      </c>
      <c r="K99" s="99">
        <f>IFERROR(VLOOKUP(I99,Cenník[],MATCH("JC",Cenník[#Headers],0),0),"")</f>
        <v>0.06</v>
      </c>
      <c r="L99" s="100"/>
      <c r="M99" s="101">
        <f t="shared" si="12"/>
        <v>0</v>
      </c>
      <c r="N99" s="88"/>
      <c r="O99" s="87"/>
    </row>
    <row r="100" spans="1:15" s="89" customFormat="1" ht="12.75" customHeight="1" x14ac:dyDescent="0.25">
      <c r="A100" s="87"/>
      <c r="B100" s="88"/>
      <c r="C100" s="97">
        <v>3499</v>
      </c>
      <c r="D100" s="98" t="str">
        <f>IFERROR(VLOOKUP(C100,Cenník[],MATCH("Názov",Cenník[#Headers],0),0),"")</f>
        <v>Blok šitý 16050/4b</v>
      </c>
      <c r="E100" s="99">
        <f>IFERROR(VLOOKUP(C100,Cenník[],MATCH("JC",Cenník[#Headers],0),0),"")</f>
        <v>0.56000000000000005</v>
      </c>
      <c r="F100" s="100"/>
      <c r="G100" s="101">
        <f t="shared" si="14"/>
        <v>0</v>
      </c>
      <c r="H100" s="88"/>
      <c r="I100" s="97">
        <v>6530</v>
      </c>
      <c r="J100" s="98" t="str">
        <f>IFERROR(VLOOKUP(I100,Cenník[],MATCH("Názov",Cenník[#Headers],0),0),"")</f>
        <v>Papier A3 80g červený</v>
      </c>
      <c r="K100" s="99">
        <f>IFERROR(VLOOKUP(I100,Cenník[],MATCH("JC",Cenník[#Headers],0),0),"")</f>
        <v>0.12</v>
      </c>
      <c r="L100" s="100"/>
      <c r="M100" s="101">
        <f t="shared" si="12"/>
        <v>0</v>
      </c>
      <c r="N100" s="88"/>
      <c r="O100" s="87"/>
    </row>
    <row r="101" spans="1:15" s="89" customFormat="1" ht="12.75" customHeight="1" x14ac:dyDescent="0.25">
      <c r="A101" s="87"/>
      <c r="B101" s="88"/>
      <c r="C101" s="97">
        <v>3500</v>
      </c>
      <c r="D101" s="98" t="str">
        <f>IFERROR(VLOOKUP(C101,Cenník[],MATCH("Názov",Cenník[#Headers],0),0),"")</f>
        <v>Blok šitý 16054/4b</v>
      </c>
      <c r="E101" s="99">
        <f>IFERROR(VLOOKUP(C101,Cenník[],MATCH("JC",Cenník[#Headers],0),0),"")</f>
        <v>0.56000000000000005</v>
      </c>
      <c r="F101" s="100"/>
      <c r="G101" s="101">
        <f t="shared" si="14"/>
        <v>0</v>
      </c>
      <c r="H101" s="88"/>
      <c r="I101" s="97">
        <v>6531</v>
      </c>
      <c r="J101" s="98" t="str">
        <f>IFERROR(VLOOKUP(I101,Cenník[],MATCH("Názov",Cenník[#Headers],0),0),"")</f>
        <v>Papier A3 80g čierny</v>
      </c>
      <c r="K101" s="99">
        <f>IFERROR(VLOOKUP(I101,Cenník[],MATCH("JC",Cenník[#Headers],0),0),"")</f>
        <v>0.12</v>
      </c>
      <c r="L101" s="100"/>
      <c r="M101" s="101">
        <f t="shared" si="12"/>
        <v>0</v>
      </c>
      <c r="N101" s="88"/>
      <c r="O101" s="87"/>
    </row>
    <row r="102" spans="1:15" s="89" customFormat="1" ht="12.75" customHeight="1" x14ac:dyDescent="0.25">
      <c r="A102" s="87"/>
      <c r="B102" s="88"/>
      <c r="C102" s="97">
        <v>3501</v>
      </c>
      <c r="D102" s="98" t="str">
        <f>IFERROR(VLOOKUP(C102,Cenník[],MATCH("Názov",Cenník[#Headers],0),0),"")</f>
        <v>Blok šitý 16055/4b</v>
      </c>
      <c r="E102" s="99">
        <f>IFERROR(VLOOKUP(C102,Cenník[],MATCH("JC",Cenník[#Headers],0),0),"")</f>
        <v>0.56000000000000005</v>
      </c>
      <c r="F102" s="100"/>
      <c r="G102" s="101">
        <f t="shared" si="14"/>
        <v>0</v>
      </c>
      <c r="H102" s="88"/>
      <c r="I102" s="97">
        <v>6532</v>
      </c>
      <c r="J102" s="98" t="str">
        <f>IFERROR(VLOOKUP(I102,Cenník[],MATCH("Názov",Cenník[#Headers],0),0),"")</f>
        <v>Papier A3 80g hnedý</v>
      </c>
      <c r="K102" s="99">
        <f>IFERROR(VLOOKUP(I102,Cenník[],MATCH("JC",Cenník[#Headers],0),0),"")</f>
        <v>0.12</v>
      </c>
      <c r="L102" s="100"/>
      <c r="M102" s="101">
        <f t="shared" si="12"/>
        <v>0</v>
      </c>
      <c r="N102" s="88"/>
      <c r="O102" s="87"/>
    </row>
    <row r="103" spans="1:15" s="89" customFormat="1" ht="12.75" customHeight="1" x14ac:dyDescent="0.25">
      <c r="A103" s="87"/>
      <c r="B103" s="88"/>
      <c r="C103" s="97">
        <v>3445</v>
      </c>
      <c r="D103" s="98" t="str">
        <f>IFERROR(VLOOKUP(C103,Cenník[],MATCH("Názov",Cenník[#Headers],0),0),"")</f>
        <v>Blok šitý 16084/4b</v>
      </c>
      <c r="E103" s="99">
        <f>IFERROR(VLOOKUP(C103,Cenník[],MATCH("JC",Cenník[#Headers],0),0),"")</f>
        <v>0.76</v>
      </c>
      <c r="F103" s="100"/>
      <c r="G103" s="101">
        <f t="shared" si="14"/>
        <v>0</v>
      </c>
      <c r="H103" s="88"/>
      <c r="I103" s="97">
        <v>6533</v>
      </c>
      <c r="J103" s="98" t="str">
        <f>IFERROR(VLOOKUP(I103,Cenník[],MATCH("Názov",Cenník[#Headers],0),0),"")</f>
        <v>Papier A3 80g žltý</v>
      </c>
      <c r="K103" s="99">
        <f>IFERROR(VLOOKUP(I103,Cenník[],MATCH("JC",Cenník[#Headers],0),0),"")</f>
        <v>0.12</v>
      </c>
      <c r="L103" s="100"/>
      <c r="M103" s="101">
        <f t="shared" si="12"/>
        <v>0</v>
      </c>
      <c r="N103" s="88"/>
      <c r="O103" s="87"/>
    </row>
    <row r="104" spans="1:15" s="89" customFormat="1" ht="12.75" customHeight="1" x14ac:dyDescent="0.25">
      <c r="A104" s="87"/>
      <c r="B104" s="88"/>
      <c r="C104" s="97">
        <v>3446</v>
      </c>
      <c r="D104" s="104" t="str">
        <f>IFERROR(VLOOKUP(C104,Cenník[],MATCH("Názov",Cenník[#Headers],0),0),"")</f>
        <v>Blok šitý 16085/4b</v>
      </c>
      <c r="E104" s="99">
        <f>IFERROR(VLOOKUP(C104,Cenník[],MATCH("JC",Cenník[#Headers],0),0),"")</f>
        <v>0.76</v>
      </c>
      <c r="F104" s="100"/>
      <c r="G104" s="101">
        <f t="shared" si="14"/>
        <v>0</v>
      </c>
      <c r="H104" s="88"/>
      <c r="I104" s="97">
        <v>6534</v>
      </c>
      <c r="J104" s="98" t="str">
        <f>IFERROR(VLOOKUP(I104,Cenník[],MATCH("Názov",Cenník[#Headers],0),0),"")</f>
        <v>Papier A3 80g tmavozelený</v>
      </c>
      <c r="K104" s="99">
        <f>IFERROR(VLOOKUP(I104,Cenník[],MATCH("JC",Cenník[#Headers],0),0),"")</f>
        <v>0.12</v>
      </c>
      <c r="L104" s="100"/>
      <c r="M104" s="101">
        <f t="shared" si="12"/>
        <v>0</v>
      </c>
      <c r="N104" s="88"/>
      <c r="O104" s="87"/>
    </row>
    <row r="105" spans="1:15" s="89" customFormat="1" ht="12.75" customHeight="1" x14ac:dyDescent="0.25">
      <c r="A105" s="87"/>
      <c r="B105" s="88"/>
      <c r="C105" s="97">
        <v>3484</v>
      </c>
      <c r="D105" s="98" t="str">
        <f>IFERROR(VLOOKUP(C105,Cenník[],MATCH("Názov",Cenník[#Headers],0),0),"")</f>
        <v>Blok šitý 15050/4b</v>
      </c>
      <c r="E105" s="99">
        <f>IFERROR(VLOOKUP(C105,Cenník[],MATCH("JC",Cenník[#Headers],0),0),"")</f>
        <v>0.94000000000000006</v>
      </c>
      <c r="F105" s="100"/>
      <c r="G105" s="101">
        <f t="shared" si="14"/>
        <v>0</v>
      </c>
      <c r="H105" s="88"/>
      <c r="I105" s="97">
        <v>6535</v>
      </c>
      <c r="J105" s="98" t="str">
        <f>IFERROR(VLOOKUP(I105,Cenník[],MATCH("Názov",Cenník[#Headers],0),0),"")</f>
        <v>Papier A3 80g tmavomodrý</v>
      </c>
      <c r="K105" s="99">
        <f>IFERROR(VLOOKUP(I105,Cenník[],MATCH("JC",Cenník[#Headers],0),0),"")</f>
        <v>0.12</v>
      </c>
      <c r="L105" s="100"/>
      <c r="M105" s="101">
        <f t="shared" ref="M105:M109" si="15">IFERROR(L105*K105,"")</f>
        <v>0</v>
      </c>
      <c r="N105" s="88"/>
      <c r="O105" s="87"/>
    </row>
    <row r="106" spans="1:15" s="89" customFormat="1" ht="12.75" customHeight="1" x14ac:dyDescent="0.25">
      <c r="A106" s="87"/>
      <c r="B106" s="88"/>
      <c r="C106" s="97">
        <v>3485</v>
      </c>
      <c r="D106" s="98" t="str">
        <f>IFERROR(VLOOKUP(C106,Cenník[],MATCH("Názov",Cenník[#Headers],0),0),"")</f>
        <v>Blok šitý 15054/4b</v>
      </c>
      <c r="E106" s="99">
        <f>IFERROR(VLOOKUP(C106,Cenník[],MATCH("JC",Cenník[#Headers],0),0),"")</f>
        <v>0.94000000000000006</v>
      </c>
      <c r="F106" s="100"/>
      <c r="G106" s="101">
        <f t="shared" si="14"/>
        <v>0</v>
      </c>
      <c r="H106" s="88"/>
      <c r="I106" s="97">
        <v>6536</v>
      </c>
      <c r="J106" s="98" t="str">
        <f>IFERROR(VLOOKUP(I106,Cenník[],MATCH("Názov",Cenník[#Headers],0),0),"")</f>
        <v>Papier A3 80g svetlozelený</v>
      </c>
      <c r="K106" s="99">
        <f>IFERROR(VLOOKUP(I106,Cenník[],MATCH("JC",Cenník[#Headers],0),0),"")</f>
        <v>0.12</v>
      </c>
      <c r="L106" s="100"/>
      <c r="M106" s="101">
        <f t="shared" si="15"/>
        <v>0</v>
      </c>
      <c r="N106" s="88"/>
      <c r="O106" s="87"/>
    </row>
    <row r="107" spans="1:15" s="89" customFormat="1" ht="12.75" customHeight="1" x14ac:dyDescent="0.25">
      <c r="A107" s="87"/>
      <c r="B107" s="88"/>
      <c r="C107" s="97">
        <v>3486</v>
      </c>
      <c r="D107" s="98" t="str">
        <f>IFERROR(VLOOKUP(C107,Cenník[],MATCH("Názov",Cenník[#Headers],0),0),"")</f>
        <v>Blok šitý 15055/4b</v>
      </c>
      <c r="E107" s="99">
        <f>IFERROR(VLOOKUP(C107,Cenník[],MATCH("JC",Cenník[#Headers],0),0),"")</f>
        <v>0.94000000000000006</v>
      </c>
      <c r="F107" s="100"/>
      <c r="G107" s="101">
        <f t="shared" si="14"/>
        <v>0</v>
      </c>
      <c r="H107" s="88"/>
      <c r="I107" s="97">
        <v>6537</v>
      </c>
      <c r="J107" s="98" t="str">
        <f>IFERROR(VLOOKUP(I107,Cenník[],MATCH("Názov",Cenník[#Headers],0),0),"")</f>
        <v>Papier A3 80g svetlomodrý</v>
      </c>
      <c r="K107" s="99">
        <f>IFERROR(VLOOKUP(I107,Cenník[],MATCH("JC",Cenník[#Headers],0),0),"")</f>
        <v>0.12</v>
      </c>
      <c r="L107" s="100"/>
      <c r="M107" s="101">
        <f t="shared" si="15"/>
        <v>0</v>
      </c>
      <c r="N107" s="88"/>
      <c r="O107" s="87"/>
    </row>
    <row r="108" spans="1:15" s="89" customFormat="1" ht="12.75" customHeight="1" x14ac:dyDescent="0.25">
      <c r="A108" s="87"/>
      <c r="B108" s="88"/>
      <c r="C108" s="97">
        <v>3425</v>
      </c>
      <c r="D108" s="98" t="str">
        <f>IFERROR(VLOOKUP(C108,Cenník[],MATCH("Názov",Cenník[#Headers],0),0),"")</f>
        <v>Blok šitý 15080/4b</v>
      </c>
      <c r="E108" s="99">
        <f>IFERROR(VLOOKUP(C108,Cenník[],MATCH("JC",Cenník[#Headers],0),0),"")</f>
        <v>1.42</v>
      </c>
      <c r="F108" s="100"/>
      <c r="G108" s="101">
        <f t="shared" si="14"/>
        <v>0</v>
      </c>
      <c r="H108" s="88"/>
      <c r="I108" s="97">
        <v>6538</v>
      </c>
      <c r="J108" s="98" t="str">
        <f>IFERROR(VLOOKUP(I108,Cenník[],MATCH("Názov",Cenník[#Headers],0),0),"")</f>
        <v>Papier A3 80g ružový</v>
      </c>
      <c r="K108" s="99">
        <f>IFERROR(VLOOKUP(I108,Cenník[],MATCH("JC",Cenník[#Headers],0),0),"")</f>
        <v>0.12</v>
      </c>
      <c r="L108" s="100"/>
      <c r="M108" s="101">
        <f t="shared" si="15"/>
        <v>0</v>
      </c>
      <c r="N108" s="88"/>
      <c r="O108" s="87"/>
    </row>
    <row r="109" spans="1:15" s="89" customFormat="1" ht="12.75" customHeight="1" x14ac:dyDescent="0.25">
      <c r="A109" s="87"/>
      <c r="B109" s="88"/>
      <c r="C109" s="97">
        <v>3430</v>
      </c>
      <c r="D109" s="98" t="str">
        <f>IFERROR(VLOOKUP(C109,Cenník[],MATCH("Názov",Cenník[#Headers],0),0),"")</f>
        <v>Blok šitý 15084/4b</v>
      </c>
      <c r="E109" s="99">
        <f>IFERROR(VLOOKUP(C109,Cenník[],MATCH("JC",Cenník[#Headers],0),0),"")</f>
        <v>1.42</v>
      </c>
      <c r="F109" s="100"/>
      <c r="G109" s="101">
        <f t="shared" si="14"/>
        <v>0</v>
      </c>
      <c r="H109" s="88"/>
      <c r="I109" s="97">
        <v>6539</v>
      </c>
      <c r="J109" s="98" t="str">
        <f>IFERROR(VLOOKUP(I109,Cenník[],MATCH("Názov",Cenník[#Headers],0),0),"")</f>
        <v>Papier A3 80g oranžový</v>
      </c>
      <c r="K109" s="99">
        <f>IFERROR(VLOOKUP(I109,Cenník[],MATCH("JC",Cenník[#Headers],0),0),"")</f>
        <v>0.12</v>
      </c>
      <c r="L109" s="100"/>
      <c r="M109" s="101">
        <f t="shared" si="15"/>
        <v>0</v>
      </c>
      <c r="N109" s="88"/>
      <c r="O109" s="87"/>
    </row>
    <row r="110" spans="1:15" s="89" customFormat="1" ht="12.75" customHeight="1" x14ac:dyDescent="0.25">
      <c r="A110" s="87"/>
      <c r="B110" s="88"/>
      <c r="C110" s="97">
        <v>3435</v>
      </c>
      <c r="D110" s="98" t="str">
        <f>IFERROR(VLOOKUP(C110,Cenník[],MATCH("Názov",Cenník[#Headers],0),0),"")</f>
        <v>Blok šitý 15085/4b</v>
      </c>
      <c r="E110" s="99">
        <f>IFERROR(VLOOKUP(C110,Cenník[],MATCH("JC",Cenník[#Headers],0),0),"")</f>
        <v>1.42</v>
      </c>
      <c r="F110" s="100"/>
      <c r="G110" s="101">
        <f t="shared" si="14"/>
        <v>0</v>
      </c>
      <c r="H110" s="88"/>
      <c r="I110" s="93" t="s">
        <v>204</v>
      </c>
      <c r="J110" s="94"/>
      <c r="K110" s="95"/>
      <c r="L110" s="96"/>
      <c r="M110" s="95"/>
      <c r="N110" s="88"/>
      <c r="O110" s="87"/>
    </row>
    <row r="111" spans="1:15" s="89" customFormat="1" ht="12.75" customHeight="1" x14ac:dyDescent="0.25">
      <c r="A111" s="87"/>
      <c r="B111" s="88"/>
      <c r="C111" s="97">
        <v>3469</v>
      </c>
      <c r="D111" s="98" t="str">
        <f>IFERROR(VLOOKUP(C111,Cenník[],MATCH("Názov",Cenník[#Headers],0),0),"")</f>
        <v>Blok šitý 14050/4b</v>
      </c>
      <c r="E111" s="99">
        <f>IFERROR(VLOOKUP(C111,Cenník[],MATCH("JC",Cenník[#Headers],0),0),"")</f>
        <v>1.69</v>
      </c>
      <c r="F111" s="100"/>
      <c r="G111" s="101">
        <f t="shared" si="14"/>
        <v>0</v>
      </c>
      <c r="H111" s="88"/>
      <c r="I111" s="97">
        <v>4782</v>
      </c>
      <c r="J111" s="98" t="str">
        <f>IFERROR(VLOOKUP(I111,Cenník[],MATCH("Názov",Cenník[#Headers],0),0),"")</f>
        <v>Blok mm lepený A4 20list</v>
      </c>
      <c r="K111" s="99">
        <f>IFERROR(VLOOKUP(I111,Cenník[],MATCH("JC",Cenník[#Headers],0),0),"")</f>
        <v>1.82</v>
      </c>
      <c r="L111" s="102"/>
      <c r="M111" s="101">
        <f>IFERROR(L111*K111,"")</f>
        <v>0</v>
      </c>
      <c r="N111" s="88"/>
      <c r="O111" s="87"/>
    </row>
    <row r="112" spans="1:15" s="89" customFormat="1" ht="12.75" customHeight="1" x14ac:dyDescent="0.25">
      <c r="A112" s="87"/>
      <c r="B112" s="88"/>
      <c r="C112" s="97">
        <v>3470</v>
      </c>
      <c r="D112" s="98" t="str">
        <f>IFERROR(VLOOKUP(C112,Cenník[],MATCH("Názov",Cenník[#Headers],0),0),"")</f>
        <v>Blok šitý 14054/4b</v>
      </c>
      <c r="E112" s="99">
        <f>IFERROR(VLOOKUP(C112,Cenník[],MATCH("JC",Cenník[#Headers],0),0),"")</f>
        <v>1.69</v>
      </c>
      <c r="F112" s="100"/>
      <c r="G112" s="101">
        <f t="shared" si="14"/>
        <v>0</v>
      </c>
      <c r="H112" s="88"/>
      <c r="I112" s="97">
        <v>4783</v>
      </c>
      <c r="J112" s="98" t="str">
        <f>IFERROR(VLOOKUP(I112,Cenník[],MATCH("Názov",Cenník[#Headers],0),0),"")</f>
        <v>Blok mm lepený A3 20list</v>
      </c>
      <c r="K112" s="99">
        <f>IFERROR(VLOOKUP(I112,Cenník[],MATCH("JC",Cenník[#Headers],0),0),"")</f>
        <v>3.34</v>
      </c>
      <c r="L112" s="102"/>
      <c r="M112" s="101">
        <f>IFERROR(L112*K112,"")</f>
        <v>0</v>
      </c>
      <c r="N112" s="88"/>
      <c r="O112" s="87"/>
    </row>
    <row r="113" spans="1:15" s="89" customFormat="1" ht="12.75" customHeight="1" x14ac:dyDescent="0.25">
      <c r="A113" s="87"/>
      <c r="B113" s="88"/>
      <c r="C113" s="97">
        <v>3471</v>
      </c>
      <c r="D113" s="98" t="str">
        <f>IFERROR(VLOOKUP(C113,Cenník[],MATCH("Názov",Cenník[#Headers],0),0),"")</f>
        <v>Blok šitý 14055/4b</v>
      </c>
      <c r="E113" s="99">
        <f>IFERROR(VLOOKUP(C113,Cenník[],MATCH("JC",Cenník[#Headers],0),0),"")</f>
        <v>1.69</v>
      </c>
      <c r="F113" s="100"/>
      <c r="G113" s="101">
        <f t="shared" si="14"/>
        <v>0</v>
      </c>
      <c r="H113" s="88"/>
      <c r="I113" s="97">
        <v>4784</v>
      </c>
      <c r="J113" s="98" t="str">
        <f>IFERROR(VLOOKUP(I113,Cenník[],MATCH("Názov",Cenník[#Headers],0),0),"")</f>
        <v>Papier milimetrový A4 1ks</v>
      </c>
      <c r="K113" s="99">
        <f>IFERROR(VLOOKUP(I113,Cenník[],MATCH("JC",Cenník[#Headers],0),0),"")</f>
        <v>6.9999999999999993E-2</v>
      </c>
      <c r="L113" s="102"/>
      <c r="M113" s="101">
        <f>IFERROR(L113*K113,"")</f>
        <v>0</v>
      </c>
      <c r="N113" s="88"/>
      <c r="O113" s="87"/>
    </row>
    <row r="114" spans="1:15" s="89" customFormat="1" ht="12.75" customHeight="1" x14ac:dyDescent="0.25">
      <c r="A114" s="87"/>
      <c r="B114" s="88"/>
      <c r="C114" s="97">
        <v>3410</v>
      </c>
      <c r="D114" s="98" t="str">
        <f>IFERROR(VLOOKUP(C114,Cenník[],MATCH("Názov",Cenník[#Headers],0),0),"")</f>
        <v>Blok šitý 14080/4b</v>
      </c>
      <c r="E114" s="99">
        <f>IFERROR(VLOOKUP(C114,Cenník[],MATCH("JC",Cenník[#Headers],0),0),"")</f>
        <v>2.3499999999999996</v>
      </c>
      <c r="F114" s="100"/>
      <c r="G114" s="101">
        <f t="shared" si="14"/>
        <v>0</v>
      </c>
      <c r="H114" s="88"/>
      <c r="I114" s="97">
        <v>4785</v>
      </c>
      <c r="J114" s="98" t="str">
        <f>IFERROR(VLOOKUP(I114,Cenník[],MATCH("Názov",Cenník[#Headers],0),0),"")</f>
        <v>Papier milimetrový A3 1ks</v>
      </c>
      <c r="K114" s="99">
        <f>IFERROR(VLOOKUP(I114,Cenník[],MATCH("JC",Cenník[#Headers],0),0),"")</f>
        <v>0.13</v>
      </c>
      <c r="L114" s="102"/>
      <c r="M114" s="101">
        <f>IFERROR(L114*K114,"")</f>
        <v>0</v>
      </c>
      <c r="N114" s="88"/>
      <c r="O114" s="87"/>
    </row>
    <row r="115" spans="1:15" s="89" customFormat="1" ht="12.75" customHeight="1" x14ac:dyDescent="0.25">
      <c r="A115" s="87"/>
      <c r="B115" s="88"/>
      <c r="C115" s="97">
        <v>3415</v>
      </c>
      <c r="D115" s="98" t="str">
        <f>IFERROR(VLOOKUP(C115,Cenník[],MATCH("Názov",Cenník[#Headers],0),0),"")</f>
        <v>Blok šitý 14084/4b</v>
      </c>
      <c r="E115" s="99">
        <f>IFERROR(VLOOKUP(C115,Cenník[],MATCH("JC",Cenník[#Headers],0),0),"")</f>
        <v>2.3499999999999996</v>
      </c>
      <c r="F115" s="100"/>
      <c r="G115" s="101">
        <f t="shared" si="14"/>
        <v>0</v>
      </c>
      <c r="H115" s="88"/>
      <c r="I115" s="93" t="s">
        <v>258</v>
      </c>
      <c r="J115" s="94"/>
      <c r="K115" s="95"/>
      <c r="L115" s="96"/>
      <c r="M115" s="95"/>
      <c r="N115" s="88"/>
      <c r="O115" s="87"/>
    </row>
    <row r="116" spans="1:15" s="89" customFormat="1" ht="12.75" customHeight="1" x14ac:dyDescent="0.25">
      <c r="A116" s="87"/>
      <c r="B116" s="88"/>
      <c r="C116" s="97">
        <v>3416</v>
      </c>
      <c r="D116" s="104" t="str">
        <f>IFERROR(VLOOKUP(C116,Cenník[],MATCH("Názov",Cenník[#Headers],0),0),"")</f>
        <v>Blok šitý 14085/4b</v>
      </c>
      <c r="E116" s="99">
        <f>IFERROR(VLOOKUP(C116,Cenník[],MATCH("JC",Cenník[#Headers],0),0),"")</f>
        <v>2.3499999999999996</v>
      </c>
      <c r="F116" s="100"/>
      <c r="G116" s="101">
        <f t="shared" si="14"/>
        <v>0</v>
      </c>
      <c r="H116" s="88"/>
      <c r="I116" s="97">
        <v>3344</v>
      </c>
      <c r="J116" s="98" t="str">
        <f>IFERROR(VLOOKUP(I116,Cenník[],MATCH("Názov",Cenník[#Headers],0),0),"")</f>
        <v>NN do bloku A6 čistá 100list.</v>
      </c>
      <c r="K116" s="99">
        <f>IFERROR(VLOOKUP(I116,Cenník[],MATCH("JC",Cenník[#Headers],0),0),"")</f>
        <v>1.03</v>
      </c>
      <c r="L116" s="100"/>
      <c r="M116" s="101">
        <f>IFERROR(L116*K116,"")</f>
        <v>0</v>
      </c>
      <c r="N116" s="88"/>
      <c r="O116" s="87"/>
    </row>
    <row r="117" spans="1:15" s="89" customFormat="1" ht="12.75" customHeight="1" x14ac:dyDescent="0.25">
      <c r="A117" s="87"/>
      <c r="B117" s="88"/>
      <c r="C117" s="93" t="s">
        <v>209</v>
      </c>
      <c r="D117" s="94"/>
      <c r="E117" s="95"/>
      <c r="F117" s="96"/>
      <c r="G117" s="95"/>
      <c r="H117" s="88"/>
      <c r="I117" s="97">
        <v>3345</v>
      </c>
      <c r="J117" s="98" t="str">
        <f>IFERROR(VLOOKUP(I117,Cenník[],MATCH("Názov",Cenník[#Headers],0),0),"")</f>
        <v>NN do bloku A6 linaj. 100list.</v>
      </c>
      <c r="K117" s="99">
        <f>IFERROR(VLOOKUP(I117,Cenník[],MATCH("JC",Cenník[#Headers],0),0),"")</f>
        <v>1.03</v>
      </c>
      <c r="L117" s="100"/>
      <c r="M117" s="101">
        <f>IFERROR(L117*K117,"")</f>
        <v>0</v>
      </c>
      <c r="N117" s="88"/>
      <c r="O117" s="87"/>
    </row>
    <row r="118" spans="1:15" s="89" customFormat="1" ht="12.75" customHeight="1" x14ac:dyDescent="0.25">
      <c r="A118" s="87"/>
      <c r="B118" s="88"/>
      <c r="C118" s="97">
        <v>3535</v>
      </c>
      <c r="D118" s="98" t="str">
        <f>IFERROR(VLOOKUP(C118,Cenník[],MATCH("Názov",Cenník[#Headers],0),0),"")</f>
        <v>Blok lepený 15050/3b</v>
      </c>
      <c r="E118" s="99">
        <f>IFERROR(VLOOKUP(C118,Cenník[],MATCH("JC",Cenník[#Headers],0),0),"")</f>
        <v>0.94</v>
      </c>
      <c r="F118" s="100"/>
      <c r="G118" s="101">
        <f t="shared" ref="G118:G123" si="16">IFERROR(F118*E118,"")</f>
        <v>0</v>
      </c>
      <c r="H118" s="88"/>
      <c r="I118" s="97">
        <v>3346</v>
      </c>
      <c r="J118" s="98" t="str">
        <f>IFERROR(VLOOKUP(I118,Cenník[],MATCH("Názov",Cenník[#Headers],0),0),"")</f>
        <v>NN do bloku A6 štvor. 100list.</v>
      </c>
      <c r="K118" s="99">
        <f>IFERROR(VLOOKUP(I118,Cenník[],MATCH("JC",Cenník[#Headers],0),0),"")</f>
        <v>1.03</v>
      </c>
      <c r="L118" s="100"/>
      <c r="M118" s="101">
        <f>IFERROR(L118*K118,"")</f>
        <v>0</v>
      </c>
      <c r="N118" s="88"/>
      <c r="O118" s="87"/>
    </row>
    <row r="119" spans="1:15" s="89" customFormat="1" ht="12.75" customHeight="1" x14ac:dyDescent="0.25">
      <c r="A119" s="87"/>
      <c r="B119" s="88"/>
      <c r="C119" s="97">
        <v>3540</v>
      </c>
      <c r="D119" s="98" t="str">
        <f>IFERROR(VLOOKUP(C119,Cenník[],MATCH("Názov",Cenník[#Headers],0),0),"")</f>
        <v>Blok lepený 15054/3b</v>
      </c>
      <c r="E119" s="99">
        <f>IFERROR(VLOOKUP(C119,Cenník[],MATCH("JC",Cenník[#Headers],0),0),"")</f>
        <v>0.94</v>
      </c>
      <c r="F119" s="100"/>
      <c r="G119" s="101">
        <f t="shared" si="16"/>
        <v>0</v>
      </c>
      <c r="H119" s="88"/>
      <c r="I119" s="97">
        <v>3339</v>
      </c>
      <c r="J119" s="98" t="str">
        <f>IFERROR(VLOOKUP(I119,Cenník[],MATCH("Názov",Cenník[#Headers],0),0),"")</f>
        <v>NN do bloku A5 čistá 100list.</v>
      </c>
      <c r="K119" s="99">
        <f>IFERROR(VLOOKUP(I119,Cenník[],MATCH("JC",Cenník[#Headers],0),0),"")</f>
        <v>1.66</v>
      </c>
      <c r="L119" s="100"/>
      <c r="M119" s="101">
        <f>IFERROR(L119*K119,"")</f>
        <v>0</v>
      </c>
      <c r="N119" s="88"/>
      <c r="O119" s="87"/>
    </row>
    <row r="120" spans="1:15" s="89" customFormat="1" ht="12.75" customHeight="1" x14ac:dyDescent="0.25">
      <c r="A120" s="87"/>
      <c r="B120" s="88"/>
      <c r="C120" s="97">
        <v>3545</v>
      </c>
      <c r="D120" s="98" t="str">
        <f>IFERROR(VLOOKUP(C120,Cenník[],MATCH("Názov",Cenník[#Headers],0),0),"")</f>
        <v>Blok lepený 15055/3b</v>
      </c>
      <c r="E120" s="99">
        <f>IFERROR(VLOOKUP(C120,Cenník[],MATCH("JC",Cenník[#Headers],0),0),"")</f>
        <v>0.94</v>
      </c>
      <c r="F120" s="100"/>
      <c r="G120" s="101">
        <f t="shared" si="16"/>
        <v>0</v>
      </c>
      <c r="H120" s="88"/>
      <c r="I120" s="97">
        <v>3340</v>
      </c>
      <c r="J120" s="98" t="str">
        <f>IFERROR(VLOOKUP(I120,Cenník[],MATCH("Názov",Cenník[#Headers],0),0),"")</f>
        <v>NN do bloku A5 linaj. 100list.</v>
      </c>
      <c r="K120" s="99">
        <f>IFERROR(VLOOKUP(I120,Cenník[],MATCH("JC",Cenník[#Headers],0),0),"")</f>
        <v>1.66</v>
      </c>
      <c r="L120" s="100"/>
      <c r="M120" s="101">
        <f t="shared" ref="M120" si="17">IFERROR(L120*K120,"")</f>
        <v>0</v>
      </c>
      <c r="N120" s="88"/>
      <c r="O120" s="87"/>
    </row>
    <row r="121" spans="1:15" s="89" customFormat="1" ht="12.75" customHeight="1" x14ac:dyDescent="0.25">
      <c r="A121" s="87"/>
      <c r="B121" s="88"/>
      <c r="C121" s="97">
        <v>3520</v>
      </c>
      <c r="D121" s="98" t="str">
        <f>IFERROR(VLOOKUP(C121,Cenník[],MATCH("Názov",Cenník[#Headers],0),0),"")</f>
        <v>Blok lepený 14050/3b</v>
      </c>
      <c r="E121" s="99">
        <f>IFERROR(VLOOKUP(C121,Cenník[],MATCH("JC",Cenník[#Headers],0),0),"")</f>
        <v>1.57</v>
      </c>
      <c r="F121" s="100"/>
      <c r="G121" s="101">
        <f t="shared" si="16"/>
        <v>0</v>
      </c>
      <c r="H121" s="88"/>
      <c r="I121" s="97">
        <v>3341</v>
      </c>
      <c r="J121" s="98" t="str">
        <f>IFERROR(VLOOKUP(I121,Cenník[],MATCH("Názov",Cenník[#Headers],0),0),"")</f>
        <v>NN do bloku A5 štvor. 100list.</v>
      </c>
      <c r="K121" s="99">
        <f>IFERROR(VLOOKUP(I121,Cenník[],MATCH("JC",Cenník[#Headers],0),0),"")</f>
        <v>1.66</v>
      </c>
      <c r="L121" s="100"/>
      <c r="M121" s="101">
        <f t="shared" ref="M121:M127" si="18">IFERROR(L121*K121,"")</f>
        <v>0</v>
      </c>
      <c r="N121" s="88"/>
      <c r="O121" s="87"/>
    </row>
    <row r="122" spans="1:15" s="89" customFormat="1" ht="12.75" customHeight="1" x14ac:dyDescent="0.25">
      <c r="A122" s="87"/>
      <c r="B122" s="88"/>
      <c r="C122" s="97">
        <v>3525</v>
      </c>
      <c r="D122" s="98" t="str">
        <f>IFERROR(VLOOKUP(C122,Cenník[],MATCH("Názov",Cenník[#Headers],0),0),"")</f>
        <v>Blok lepený 14054/3b</v>
      </c>
      <c r="E122" s="99">
        <f>IFERROR(VLOOKUP(C122,Cenník[],MATCH("JC",Cenník[#Headers],0),0),"")</f>
        <v>1.57</v>
      </c>
      <c r="F122" s="100"/>
      <c r="G122" s="101">
        <f t="shared" si="16"/>
        <v>0</v>
      </c>
      <c r="H122" s="88"/>
      <c r="I122" s="97">
        <v>3334</v>
      </c>
      <c r="J122" s="98" t="str">
        <f>IFERROR(VLOOKUP(I122,Cenník[],MATCH("Názov",Cenník[#Headers],0),0),"")</f>
        <v>NN do bloku A4 čístá 100list.</v>
      </c>
      <c r="K122" s="99">
        <f>IFERROR(VLOOKUP(I122,Cenník[],MATCH("JC",Cenník[#Headers],0),0),"")</f>
        <v>2.8299999999999996</v>
      </c>
      <c r="L122" s="100"/>
      <c r="M122" s="101">
        <f t="shared" si="18"/>
        <v>0</v>
      </c>
      <c r="N122" s="88"/>
      <c r="O122" s="87"/>
    </row>
    <row r="123" spans="1:15" s="89" customFormat="1" ht="12.75" customHeight="1" x14ac:dyDescent="0.25">
      <c r="A123" s="87"/>
      <c r="B123" s="88"/>
      <c r="C123" s="97">
        <v>3530</v>
      </c>
      <c r="D123" s="98" t="str">
        <f>IFERROR(VLOOKUP(C123,Cenník[],MATCH("Názov",Cenník[#Headers],0),0),"")</f>
        <v>Blok lepený 14055/3b</v>
      </c>
      <c r="E123" s="99">
        <f>IFERROR(VLOOKUP(C123,Cenník[],MATCH("JC",Cenník[#Headers],0),0),"")</f>
        <v>1.57</v>
      </c>
      <c r="F123" s="100"/>
      <c r="G123" s="101">
        <f t="shared" si="16"/>
        <v>0</v>
      </c>
      <c r="H123" s="88"/>
      <c r="I123" s="97">
        <v>3335</v>
      </c>
      <c r="J123" s="98" t="str">
        <f>IFERROR(VLOOKUP(I123,Cenník[],MATCH("Názov",Cenník[#Headers],0),0),"")</f>
        <v>NN do bloku A4 linaj. 100list.</v>
      </c>
      <c r="K123" s="99">
        <f>IFERROR(VLOOKUP(I123,Cenník[],MATCH("JC",Cenník[#Headers],0),0),"")</f>
        <v>2.8299999999999996</v>
      </c>
      <c r="L123" s="100"/>
      <c r="M123" s="101">
        <f t="shared" si="18"/>
        <v>0</v>
      </c>
      <c r="N123" s="88"/>
      <c r="O123" s="87"/>
    </row>
    <row r="124" spans="1:15" s="89" customFormat="1" ht="12.75" customHeight="1" x14ac:dyDescent="0.25">
      <c r="A124" s="87"/>
      <c r="B124" s="88"/>
      <c r="C124" s="93" t="s">
        <v>210</v>
      </c>
      <c r="D124" s="94"/>
      <c r="E124" s="95"/>
      <c r="F124" s="96"/>
      <c r="G124" s="95"/>
      <c r="H124" s="88"/>
      <c r="I124" s="97">
        <v>3336</v>
      </c>
      <c r="J124" s="98" t="str">
        <f>IFERROR(VLOOKUP(I124,Cenník[],MATCH("Názov",Cenník[#Headers],0),0),"")</f>
        <v>NN do bloku A4 štvor. 100list.</v>
      </c>
      <c r="K124" s="99">
        <f>IFERROR(VLOOKUP(I124,Cenník[],MATCH("JC",Cenník[#Headers],0),0),"")</f>
        <v>2.8299999999999996</v>
      </c>
      <c r="L124" s="100"/>
      <c r="M124" s="101">
        <f t="shared" si="18"/>
        <v>0</v>
      </c>
      <c r="N124" s="88"/>
      <c r="O124" s="87"/>
    </row>
    <row r="125" spans="1:15" s="89" customFormat="1" ht="12.75" customHeight="1" x14ac:dyDescent="0.25">
      <c r="A125" s="87"/>
      <c r="B125" s="88"/>
      <c r="C125" s="97">
        <v>3659</v>
      </c>
      <c r="D125" s="98" t="str">
        <f>IFERROR(VLOOKUP(C125,Cenník[],MATCH("Názov",Cenník[#Headers],0),0),"")</f>
        <v>Blok college 15054/2b</v>
      </c>
      <c r="E125" s="99">
        <f>IFERROR(VLOOKUP(C125,Cenník[],MATCH("JC",Cenník[#Headers],0),0),"")</f>
        <v>1.36</v>
      </c>
      <c r="F125" s="100"/>
      <c r="G125" s="101">
        <f t="shared" ref="G125:G132" si="19">IFERROR(F125*E125,"")</f>
        <v>0</v>
      </c>
      <c r="H125" s="88"/>
      <c r="I125" s="97">
        <v>3347</v>
      </c>
      <c r="J125" s="98" t="str">
        <f>IFERROR(VLOOKUP(I125,Cenník[],MATCH("Názov",Cenník[#Headers],0),0),"")</f>
        <v>NN do kol.bloku A4 70list.</v>
      </c>
      <c r="K125" s="99">
        <f>IFERROR(VLOOKUP(I125,Cenník[],MATCH("JC",Cenník[#Headers],0),0),"")</f>
        <v>3.88</v>
      </c>
      <c r="L125" s="100"/>
      <c r="M125" s="101">
        <f t="shared" si="18"/>
        <v>0</v>
      </c>
      <c r="N125" s="88"/>
      <c r="O125" s="87"/>
    </row>
    <row r="126" spans="1:15" s="89" customFormat="1" ht="12.75" customHeight="1" x14ac:dyDescent="0.25">
      <c r="A126" s="87"/>
      <c r="B126" s="88"/>
      <c r="C126" s="97">
        <v>3658</v>
      </c>
      <c r="D126" s="98" t="str">
        <f>IFERROR(VLOOKUP(C126,Cenník[],MATCH("Názov",Cenník[#Headers],0),0),"")</f>
        <v>Blok college 14054/2b</v>
      </c>
      <c r="E126" s="99">
        <f>IFERROR(VLOOKUP(C126,Cenník[],MATCH("JC",Cenník[#Headers],0),0),"")</f>
        <v>2.2399999999999998</v>
      </c>
      <c r="F126" s="100"/>
      <c r="G126" s="101">
        <f t="shared" si="19"/>
        <v>0</v>
      </c>
      <c r="H126" s="88"/>
      <c r="I126" s="97">
        <v>3348</v>
      </c>
      <c r="J126" s="98" t="str">
        <f>IFERROR(VLOOKUP(I126,Cenník[],MATCH("Názov",Cenník[#Headers],0),0),"")</f>
        <v>NN do kol.bloku E5 70list.</v>
      </c>
      <c r="K126" s="99">
        <f>IFERROR(VLOOKUP(I126,Cenník[],MATCH("JC",Cenník[#Headers],0),0),"")</f>
        <v>2.62</v>
      </c>
      <c r="L126" s="100"/>
      <c r="M126" s="101">
        <f t="shared" si="18"/>
        <v>0</v>
      </c>
      <c r="N126" s="88"/>
      <c r="O126" s="87"/>
    </row>
    <row r="127" spans="1:15" s="89" customFormat="1" ht="12.75" customHeight="1" x14ac:dyDescent="0.25">
      <c r="A127" s="87"/>
      <c r="B127" s="88"/>
      <c r="C127" s="97">
        <v>3654</v>
      </c>
      <c r="D127" s="98" t="str">
        <f>IFERROR(VLOOKUP(C127,Cenník[],MATCH("Názov",Cenník[#Headers],0),0),"")</f>
        <v>Blok college 15080/2b</v>
      </c>
      <c r="E127" s="99">
        <f>IFERROR(VLOOKUP(C127,Cenník[],MATCH("JC",Cenník[#Headers],0),0),"")</f>
        <v>1.58</v>
      </c>
      <c r="F127" s="100"/>
      <c r="G127" s="101">
        <f t="shared" si="19"/>
        <v>0</v>
      </c>
      <c r="H127" s="88"/>
      <c r="I127" s="97">
        <v>3349</v>
      </c>
      <c r="J127" s="98" t="str">
        <f>IFERROR(VLOOKUP(I127,Cenník[],MATCH("Názov",Cenník[#Headers],0),0),"")</f>
        <v>NN do kol.bloku A6 60list.</v>
      </c>
      <c r="K127" s="99">
        <f>IFERROR(VLOOKUP(I127,Cenník[],MATCH("JC",Cenník[#Headers],0),0),"")</f>
        <v>1.66</v>
      </c>
      <c r="L127" s="100"/>
      <c r="M127" s="101">
        <f t="shared" si="18"/>
        <v>0</v>
      </c>
      <c r="N127" s="88"/>
      <c r="O127" s="87"/>
    </row>
    <row r="128" spans="1:15" s="89" customFormat="1" ht="12.75" customHeight="1" x14ac:dyDescent="0.25">
      <c r="A128" s="87"/>
      <c r="B128" s="88"/>
      <c r="C128" s="97">
        <v>3655</v>
      </c>
      <c r="D128" s="98" t="str">
        <f>IFERROR(VLOOKUP(C128,Cenník[],MATCH("Názov",Cenník[#Headers],0),0),"")</f>
        <v>Blok college 15084/2b</v>
      </c>
      <c r="E128" s="99">
        <f>IFERROR(VLOOKUP(C128,Cenník[],MATCH("JC",Cenník[#Headers],0),0),"")</f>
        <v>1.58</v>
      </c>
      <c r="F128" s="100"/>
      <c r="G128" s="101">
        <f t="shared" si="19"/>
        <v>0</v>
      </c>
      <c r="H128" s="88"/>
      <c r="I128" s="93" t="s">
        <v>257</v>
      </c>
      <c r="J128" s="94"/>
      <c r="K128" s="95"/>
      <c r="L128" s="96"/>
      <c r="M128" s="95"/>
      <c r="N128" s="88"/>
      <c r="O128" s="87"/>
    </row>
    <row r="129" spans="1:15" s="89" customFormat="1" ht="12.75" customHeight="1" x14ac:dyDescent="0.25">
      <c r="A129" s="87"/>
      <c r="B129" s="88"/>
      <c r="C129" s="97">
        <v>3656</v>
      </c>
      <c r="D129" s="98" t="str">
        <f>IFERROR(VLOOKUP(C129,Cenník[],MATCH("Názov",Cenník[#Headers],0),0),"")</f>
        <v>Blok college 15085/2b</v>
      </c>
      <c r="E129" s="99">
        <f>IFERROR(VLOOKUP(C129,Cenník[],MATCH("JC",Cenník[#Headers],0),0),"")</f>
        <v>1.58</v>
      </c>
      <c r="F129" s="100"/>
      <c r="G129" s="101">
        <f t="shared" si="19"/>
        <v>0</v>
      </c>
      <c r="H129" s="88"/>
      <c r="I129" s="97">
        <v>3360</v>
      </c>
      <c r="J129" s="98" t="str">
        <f>IFERROR(VLOOKUP(I129,Cenník[],MATCH("Názov",Cenník[#Headers],0),0),"")</f>
        <v>Dvojhárok A4 čistý 10ks</v>
      </c>
      <c r="K129" s="99">
        <f>IFERROR(VLOOKUP(I129,Cenník[],MATCH("JC",Cenník[#Headers],0),0),"")</f>
        <v>0.62</v>
      </c>
      <c r="L129" s="100"/>
      <c r="M129" s="101">
        <f t="shared" ref="M129:M131" si="20">IFERROR(L129*K129,"")</f>
        <v>0</v>
      </c>
      <c r="N129" s="88"/>
      <c r="O129" s="87"/>
    </row>
    <row r="130" spans="1:15" s="89" customFormat="1" ht="12.75" customHeight="1" x14ac:dyDescent="0.25">
      <c r="A130" s="87"/>
      <c r="B130" s="88"/>
      <c r="C130" s="97">
        <v>3649</v>
      </c>
      <c r="D130" s="98" t="str">
        <f>IFERROR(VLOOKUP(C130,Cenník[],MATCH("Názov",Cenník[#Headers],0),0),"")</f>
        <v>Blok college 14080/2b</v>
      </c>
      <c r="E130" s="99">
        <f>IFERROR(VLOOKUP(C130,Cenník[],MATCH("JC",Cenník[#Headers],0),0),"")</f>
        <v>2.68</v>
      </c>
      <c r="F130" s="100"/>
      <c r="G130" s="101">
        <f t="shared" si="19"/>
        <v>0</v>
      </c>
      <c r="H130" s="88"/>
      <c r="I130" s="97">
        <v>3365</v>
      </c>
      <c r="J130" s="98" t="str">
        <f>IFERROR(VLOOKUP(I130,Cenník[],MATCH("Názov",Cenník[#Headers],0),0),"")</f>
        <v>Dvojhárok A4 linajkový 10ks</v>
      </c>
      <c r="K130" s="99">
        <f>IFERROR(VLOOKUP(I130,Cenník[],MATCH("JC",Cenník[#Headers],0),0),"")</f>
        <v>0.62</v>
      </c>
      <c r="L130" s="100"/>
      <c r="M130" s="101">
        <f t="shared" si="20"/>
        <v>0</v>
      </c>
      <c r="N130" s="88"/>
      <c r="O130" s="87"/>
    </row>
    <row r="131" spans="1:15" s="89" customFormat="1" ht="12.75" customHeight="1" x14ac:dyDescent="0.25">
      <c r="A131" s="87"/>
      <c r="B131" s="88"/>
      <c r="C131" s="97">
        <v>3650</v>
      </c>
      <c r="D131" s="98" t="str">
        <f>IFERROR(VLOOKUP(C131,Cenník[],MATCH("Názov",Cenník[#Headers],0),0),"")</f>
        <v>Blok college 14084/2b</v>
      </c>
      <c r="E131" s="99">
        <f>IFERROR(VLOOKUP(C131,Cenník[],MATCH("JC",Cenník[#Headers],0),0),"")</f>
        <v>2.68</v>
      </c>
      <c r="F131" s="100"/>
      <c r="G131" s="101">
        <f t="shared" si="19"/>
        <v>0</v>
      </c>
      <c r="H131" s="88"/>
      <c r="I131" s="97">
        <v>3370</v>
      </c>
      <c r="J131" s="98" t="str">
        <f>IFERROR(VLOOKUP(I131,Cenník[],MATCH("Názov",Cenník[#Headers],0),0),"")</f>
        <v>Dvojhárok A4 štvorčekový 10ks</v>
      </c>
      <c r="K131" s="99">
        <f>IFERROR(VLOOKUP(I131,Cenník[],MATCH("JC",Cenník[#Headers],0),0),"")</f>
        <v>0.62</v>
      </c>
      <c r="L131" s="100"/>
      <c r="M131" s="101">
        <f t="shared" si="20"/>
        <v>0</v>
      </c>
      <c r="N131" s="88"/>
      <c r="O131" s="87"/>
    </row>
    <row r="132" spans="1:15" s="89" customFormat="1" ht="12.75" customHeight="1" x14ac:dyDescent="0.25">
      <c r="A132" s="87"/>
      <c r="B132" s="88"/>
      <c r="C132" s="97">
        <v>3651</v>
      </c>
      <c r="D132" s="98" t="str">
        <f>IFERROR(VLOOKUP(C132,Cenník[],MATCH("Názov",Cenník[#Headers],0),0),"")</f>
        <v>Blok college 14085/2b</v>
      </c>
      <c r="E132" s="99">
        <f>IFERROR(VLOOKUP(C132,Cenník[],MATCH("JC",Cenník[#Headers],0),0),"")</f>
        <v>2.68</v>
      </c>
      <c r="F132" s="100"/>
      <c r="G132" s="101">
        <f t="shared" si="19"/>
        <v>0</v>
      </c>
      <c r="H132" s="88"/>
      <c r="I132" s="93" t="s">
        <v>359</v>
      </c>
      <c r="J132" s="94"/>
      <c r="K132" s="95"/>
      <c r="L132" s="96"/>
      <c r="M132" s="95"/>
      <c r="N132" s="88"/>
      <c r="O132" s="87"/>
    </row>
    <row r="133" spans="1:15" s="89" customFormat="1" ht="12.75" customHeight="1" x14ac:dyDescent="0.25">
      <c r="A133" s="87"/>
      <c r="B133" s="88"/>
      <c r="C133" s="93" t="s">
        <v>239</v>
      </c>
      <c r="D133" s="94"/>
      <c r="E133" s="95"/>
      <c r="F133" s="96"/>
      <c r="G133" s="95"/>
      <c r="H133" s="88"/>
      <c r="I133" s="97">
        <v>3398</v>
      </c>
      <c r="J133" s="98" t="str">
        <f>IFERROR(VLOOKUP(I133,Cenník[],MATCH("Názov",Cenník[#Headers],0),0),"")</f>
        <v>Flipchart čistý lep. 98x65cm 20list</v>
      </c>
      <c r="K133" s="99">
        <f>IFERROR(VLOOKUP(I133,Cenník[],MATCH("JC",Cenník[#Headers],0),0),"")</f>
        <v>7.79</v>
      </c>
      <c r="L133" s="100"/>
      <c r="M133" s="101">
        <f t="shared" ref="M133" si="21">IFERROR(L133*K133,"")</f>
        <v>0</v>
      </c>
      <c r="N133" s="88"/>
      <c r="O133" s="87"/>
    </row>
    <row r="134" spans="1:15" s="89" customFormat="1" ht="12.75" customHeight="1" x14ac:dyDescent="0.25">
      <c r="A134" s="87"/>
      <c r="B134" s="88"/>
      <c r="C134" s="97">
        <v>3592</v>
      </c>
      <c r="D134" s="98" t="str">
        <f>IFERROR(VLOOKUP(C134,Cenník[],MATCH("Názov",Cenník[#Headers],0),0),"")</f>
        <v>Blok Twin wire 15084/6b PP</v>
      </c>
      <c r="E134" s="99">
        <f>IFERROR(VLOOKUP(C134,Cenník[],MATCH("JC",Cenník[#Headers],0),0),"")</f>
        <v>2.75</v>
      </c>
      <c r="F134" s="100"/>
      <c r="G134" s="101">
        <f>IFERROR(F134*E134,"")</f>
        <v>0</v>
      </c>
      <c r="H134" s="88"/>
      <c r="I134" s="97">
        <v>3399</v>
      </c>
      <c r="J134" s="98" t="str">
        <f>IFERROR(VLOOKUP(I134,Cenník[],MATCH("Názov",Cenník[#Headers],0),0),"")</f>
        <v>Flipchart štvor.lep. 98x65cm 20list</v>
      </c>
      <c r="K134" s="99">
        <f>IFERROR(VLOOKUP(I134,Cenník[],MATCH("JC",Cenník[#Headers],0),0),"")</f>
        <v>7.79</v>
      </c>
      <c r="L134" s="100"/>
      <c r="M134" s="101">
        <f>IFERROR(L134*K134,"")</f>
        <v>0</v>
      </c>
      <c r="N134" s="88"/>
      <c r="O134" s="87"/>
    </row>
    <row r="135" spans="1:15" s="89" customFormat="1" ht="12.75" customHeight="1" x14ac:dyDescent="0.25">
      <c r="A135" s="87"/>
      <c r="B135" s="88"/>
      <c r="C135" s="97">
        <v>3591</v>
      </c>
      <c r="D135" s="98" t="str">
        <f>IFERROR(VLOOKUP(C135,Cenník[],MATCH("Názov",Cenník[#Headers],0),0),"")</f>
        <v>Blok Twin wire 14084/6b PP</v>
      </c>
      <c r="E135" s="99">
        <f>IFERROR(VLOOKUP(C135,Cenník[],MATCH("JC",Cenník[#Headers],0),0),"")</f>
        <v>4.49</v>
      </c>
      <c r="F135" s="100"/>
      <c r="G135" s="101">
        <f>IFERROR(F135*E135,"")</f>
        <v>0</v>
      </c>
      <c r="H135" s="88"/>
      <c r="I135" s="93" t="s">
        <v>242</v>
      </c>
      <c r="J135" s="94"/>
      <c r="K135" s="95"/>
      <c r="L135" s="96"/>
      <c r="M135" s="95"/>
      <c r="N135" s="88"/>
      <c r="O135" s="87"/>
    </row>
    <row r="136" spans="1:15" s="89" customFormat="1" ht="12.75" customHeight="1" x14ac:dyDescent="0.25">
      <c r="A136" s="87"/>
      <c r="B136" s="88"/>
      <c r="C136" s="103">
        <v>3593</v>
      </c>
      <c r="D136" s="104" t="str">
        <f>IFERROR(VLOOKUP(C136,Cenník[],MATCH("Názov",Cenník[#Headers],0),0),"")</f>
        <v>Blok Twin wire A5 100l KD čistý</v>
      </c>
      <c r="E136" s="99">
        <f>IFERROR(VLOOKUP(C136,Cenník[],MATCH("JC",Cenník[#Headers],0),0),"")</f>
        <v>1.99</v>
      </c>
      <c r="F136" s="100"/>
      <c r="G136" s="101">
        <f>IFERROR(F136*E136,"")</f>
        <v>0</v>
      </c>
      <c r="H136" s="88"/>
      <c r="I136" s="97">
        <v>3770</v>
      </c>
      <c r="J136" s="104" t="str">
        <f>IFERROR(VLOOKUP(I136,Cenník[],MATCH("Názov",Cenník[#Headers],0),0),"")</f>
        <v>Kniha zázn. A4 čistá 96l.</v>
      </c>
      <c r="K136" s="99">
        <f>IFERROR(VLOOKUP(I136,Cenník[],MATCH("JC",Cenník[#Headers],0),0),"")</f>
        <v>3.76</v>
      </c>
      <c r="L136" s="100"/>
      <c r="M136" s="101">
        <f t="shared" ref="M136:M143" si="22">IFERROR(L136*K136,"")</f>
        <v>0</v>
      </c>
      <c r="N136" s="88"/>
      <c r="O136" s="87"/>
    </row>
    <row r="137" spans="1:15" s="89" customFormat="1" ht="12.75" customHeight="1" x14ac:dyDescent="0.25">
      <c r="A137" s="87"/>
      <c r="B137" s="88"/>
      <c r="C137" s="97">
        <v>3594</v>
      </c>
      <c r="D137" s="104" t="str">
        <f>IFERROR(VLOOKUP(C137,Cenník[],MATCH("Názov",Cenník[#Headers],0),0),"")</f>
        <v>Blok Twin wire A5 144l KD linajkový</v>
      </c>
      <c r="E137" s="99">
        <f>IFERROR(VLOOKUP(C137,Cenník[],MATCH("JC",Cenník[#Headers],0),0),"")</f>
        <v>4.1500000000000004</v>
      </c>
      <c r="F137" s="100"/>
      <c r="G137" s="101">
        <f t="shared" ref="G137:G141" si="23">IFERROR(F137*E137,"")</f>
        <v>0</v>
      </c>
      <c r="H137" s="88"/>
      <c r="I137" s="97">
        <v>3771</v>
      </c>
      <c r="J137" s="104" t="str">
        <f>IFERROR(VLOOKUP(I137,Cenník[],MATCH("Názov",Cenník[#Headers],0),0),"")</f>
        <v>Kniha zázn. A4 linajková 96l.</v>
      </c>
      <c r="K137" s="99">
        <f>IFERROR(VLOOKUP(I137,Cenník[],MATCH("JC",Cenník[#Headers],0),0),"")</f>
        <v>3.76</v>
      </c>
      <c r="L137" s="100"/>
      <c r="M137" s="101">
        <f t="shared" si="22"/>
        <v>0</v>
      </c>
      <c r="N137" s="88"/>
      <c r="O137" s="87"/>
    </row>
    <row r="138" spans="1:15" s="89" customFormat="1" ht="12.75" customHeight="1" x14ac:dyDescent="0.25">
      <c r="A138" s="87"/>
      <c r="B138" s="88"/>
      <c r="C138" s="97">
        <v>3595</v>
      </c>
      <c r="D138" s="104" t="str">
        <f>IFERROR(VLOOKUP(C138,Cenník[],MATCH("Názov",Cenník[#Headers],0),0),"")</f>
        <v>Blok Twin wire A6 100l KD čistý</v>
      </c>
      <c r="E138" s="99">
        <f>IFERROR(VLOOKUP(C138,Cenník[],MATCH("JC",Cenník[#Headers],0),0),"")</f>
        <v>2.5</v>
      </c>
      <c r="F138" s="100"/>
      <c r="G138" s="101">
        <f t="shared" si="23"/>
        <v>0</v>
      </c>
      <c r="H138" s="88"/>
      <c r="I138" s="97">
        <v>3772</v>
      </c>
      <c r="J138" s="104" t="str">
        <f>IFERROR(VLOOKUP(I138,Cenník[],MATCH("Názov",Cenník[#Headers],0),0),"")</f>
        <v>Kniha zázn. A4 štvorčeková 96l.</v>
      </c>
      <c r="K138" s="99">
        <f>IFERROR(VLOOKUP(I138,Cenník[],MATCH("JC",Cenník[#Headers],0),0),"")</f>
        <v>3.76</v>
      </c>
      <c r="L138" s="100"/>
      <c r="M138" s="101">
        <f t="shared" si="22"/>
        <v>0</v>
      </c>
      <c r="N138" s="88"/>
      <c r="O138" s="87"/>
    </row>
    <row r="139" spans="1:15" s="89" customFormat="1" ht="12.75" customHeight="1" x14ac:dyDescent="0.25">
      <c r="A139" s="87"/>
      <c r="B139" s="88"/>
      <c r="C139" s="103">
        <v>3642</v>
      </c>
      <c r="D139" s="104" t="str">
        <f>IFERROR(VLOOKUP(C139,Cenník[],MATCH("Názov",Cenník[#Headers],0),0),"")</f>
        <v>Blok Twin wire 14044-45/6b</v>
      </c>
      <c r="E139" s="99">
        <f>IFERROR(VLOOKUP(C139,Cenník[],MATCH("JC",Cenník[#Headers],0),0),"")</f>
        <v>3.7</v>
      </c>
      <c r="F139" s="100"/>
      <c r="G139" s="101">
        <f t="shared" si="23"/>
        <v>0</v>
      </c>
      <c r="H139" s="88"/>
      <c r="I139" s="97">
        <v>3779</v>
      </c>
      <c r="J139" s="104" t="str">
        <f>IFERROR(VLOOKUP(I139,Cenník[],MATCH("Názov",Cenník[#Headers],0),0),"")</f>
        <v>Kniha zázn. A4 linajkový 96l. ABC</v>
      </c>
      <c r="K139" s="99">
        <f>IFERROR(VLOOKUP(I139,Cenník[],MATCH("JC",Cenník[#Headers],0),0),"")</f>
        <v>3.76</v>
      </c>
      <c r="L139" s="100"/>
      <c r="M139" s="101">
        <f t="shared" si="22"/>
        <v>0</v>
      </c>
      <c r="N139" s="88"/>
      <c r="O139" s="87"/>
    </row>
    <row r="140" spans="1:15" s="89" customFormat="1" ht="12.75" customHeight="1" x14ac:dyDescent="0.25">
      <c r="A140" s="87"/>
      <c r="B140" s="88"/>
      <c r="C140" s="103">
        <v>3643</v>
      </c>
      <c r="D140" s="104" t="str">
        <f>IFERROR(VLOOKUP(C140,Cenník[],MATCH("Názov",Cenník[#Headers],0),0),"")</f>
        <v>Blok Twin wire 14044-40/6b</v>
      </c>
      <c r="E140" s="99">
        <f>IFERROR(VLOOKUP(C140,Cenník[],MATCH("JC",Cenník[#Headers],0),0),"")</f>
        <v>3.7</v>
      </c>
      <c r="F140" s="100"/>
      <c r="G140" s="101">
        <f t="shared" si="23"/>
        <v>0</v>
      </c>
      <c r="H140" s="88"/>
      <c r="I140" s="97">
        <v>3773</v>
      </c>
      <c r="J140" s="104" t="str">
        <f>IFERROR(VLOOKUP(I140,Cenník[],MATCH("Názov",Cenník[#Headers],0),0),"")</f>
        <v>Kniha zázn. A4 čistý 144l.</v>
      </c>
      <c r="K140" s="99">
        <f>IFERROR(VLOOKUP(I140,Cenník[],MATCH("JC",Cenník[#Headers],0),0),"")</f>
        <v>5.56</v>
      </c>
      <c r="L140" s="100"/>
      <c r="M140" s="101">
        <f t="shared" si="22"/>
        <v>0</v>
      </c>
      <c r="N140" s="88"/>
      <c r="O140" s="87"/>
    </row>
    <row r="141" spans="1:15" s="89" customFormat="1" ht="12.75" customHeight="1" x14ac:dyDescent="0.25">
      <c r="A141" s="87"/>
      <c r="B141" s="88"/>
      <c r="C141" s="103">
        <v>3644</v>
      </c>
      <c r="D141" s="104" t="str">
        <f>IFERROR(VLOOKUP(C141,Cenník[],MATCH("Názov",Cenník[#Headers],0),0),"")</f>
        <v>Blok Twin wire 15044-45/6b</v>
      </c>
      <c r="E141" s="99">
        <f>IFERROR(VLOOKUP(C141,Cenník[],MATCH("JC",Cenník[#Headers],0),0),"")</f>
        <v>2.16</v>
      </c>
      <c r="F141" s="100"/>
      <c r="G141" s="101">
        <f t="shared" si="23"/>
        <v>0</v>
      </c>
      <c r="H141" s="88"/>
      <c r="I141" s="97">
        <v>3774</v>
      </c>
      <c r="J141" s="104" t="str">
        <f>IFERROR(VLOOKUP(I141,Cenník[],MATCH("Názov",Cenník[#Headers],0),0),"")</f>
        <v>Kniha zázn. A4 linajková 144l.</v>
      </c>
      <c r="K141" s="99">
        <f>IFERROR(VLOOKUP(I141,Cenník[],MATCH("JC",Cenník[#Headers],0),0),"")</f>
        <v>5.56</v>
      </c>
      <c r="L141" s="100"/>
      <c r="M141" s="101">
        <f t="shared" si="22"/>
        <v>0</v>
      </c>
      <c r="N141" s="88"/>
      <c r="O141" s="87"/>
    </row>
    <row r="142" spans="1:15" s="89" customFormat="1" ht="12.75" customHeight="1" x14ac:dyDescent="0.25">
      <c r="A142" s="87"/>
      <c r="B142" s="88"/>
      <c r="C142" s="103">
        <v>3645</v>
      </c>
      <c r="D142" s="104" t="str">
        <f>IFERROR(VLOOKUP(C142,Cenník[],MATCH("Názov",Cenník[#Headers],0),0),"")</f>
        <v>Blok Twin wire 15044-40/6b</v>
      </c>
      <c r="E142" s="99">
        <f>IFERROR(VLOOKUP(C142,Cenník[],MATCH("JC",Cenník[#Headers],0),0),"")</f>
        <v>2.16</v>
      </c>
      <c r="F142" s="100"/>
      <c r="G142" s="101">
        <f t="shared" ref="G142:G143" si="24">IFERROR(F142*E142,"")</f>
        <v>0</v>
      </c>
      <c r="H142" s="88"/>
      <c r="I142" s="97">
        <v>3777</v>
      </c>
      <c r="J142" s="104" t="str">
        <f>IFERROR(VLOOKUP(I142,Cenník[],MATCH("Názov",Cenník[#Headers],0),0),"")</f>
        <v>Kniha zázn. A4 linajková 192l.</v>
      </c>
      <c r="K142" s="99">
        <f>IFERROR(VLOOKUP(I142,Cenník[],MATCH("JC",Cenník[#Headers],0),0),"")</f>
        <v>6.88</v>
      </c>
      <c r="L142" s="100"/>
      <c r="M142" s="101">
        <f t="shared" ref="M142" si="25">IFERROR(L142*K142,"")</f>
        <v>0</v>
      </c>
      <c r="N142" s="88"/>
      <c r="O142" s="87"/>
    </row>
    <row r="143" spans="1:15" s="89" customFormat="1" ht="12.75" customHeight="1" x14ac:dyDescent="0.25">
      <c r="A143" s="87"/>
      <c r="B143" s="88"/>
      <c r="C143" s="97">
        <v>3647</v>
      </c>
      <c r="D143" s="104" t="str">
        <f>IFERROR(VLOOKUP(C143,Cenník[],MATCH("Názov",Cenník[#Headers],0),0),"")</f>
        <v>Blok Twin wire 15084/6b extra</v>
      </c>
      <c r="E143" s="99">
        <f>IFERROR(VLOOKUP(C143,Cenník[],MATCH("JC",Cenník[#Headers],0),0),"")</f>
        <v>3.36</v>
      </c>
      <c r="F143" s="100"/>
      <c r="G143" s="101">
        <f t="shared" si="24"/>
        <v>0</v>
      </c>
      <c r="H143" s="88"/>
      <c r="I143" s="97">
        <v>3780</v>
      </c>
      <c r="J143" s="104" t="str">
        <f>IFERROR(VLOOKUP(I143,Cenník[],MATCH("Názov",Cenník[#Headers],0),0),"")</f>
        <v>Kniha zázn. A5 čistá 96l.</v>
      </c>
      <c r="K143" s="99">
        <f>IFERROR(VLOOKUP(I143,Cenník[],MATCH("JC",Cenník[#Headers],0),0),"")</f>
        <v>2</v>
      </c>
      <c r="L143" s="100"/>
      <c r="M143" s="101">
        <f t="shared" si="22"/>
        <v>0</v>
      </c>
      <c r="N143" s="88"/>
      <c r="O143" s="87"/>
    </row>
    <row r="144" spans="1:15" s="89" customFormat="1" ht="12.75" customHeight="1" x14ac:dyDescent="0.25">
      <c r="A144" s="87"/>
      <c r="B144" s="88"/>
      <c r="C144" s="93" t="s">
        <v>211</v>
      </c>
      <c r="D144" s="94"/>
      <c r="E144" s="95"/>
      <c r="F144" s="96"/>
      <c r="G144" s="95"/>
      <c r="H144" s="88"/>
      <c r="I144" s="97">
        <v>3781</v>
      </c>
      <c r="J144" s="104" t="str">
        <f>IFERROR(VLOOKUP(I144,Cenník[],MATCH("Názov",Cenník[#Headers],0),0),"")</f>
        <v>Kniha zázn. A5 linajková 96l.</v>
      </c>
      <c r="K144" s="99">
        <f>IFERROR(VLOOKUP(I144,Cenník[],MATCH("JC",Cenník[#Headers],0),0),"")</f>
        <v>2</v>
      </c>
      <c r="L144" s="100"/>
      <c r="M144" s="101">
        <f>IFERROR(L144*K144,"")</f>
        <v>0</v>
      </c>
      <c r="N144" s="88"/>
      <c r="O144" s="87"/>
    </row>
    <row r="145" spans="1:15" s="89" customFormat="1" ht="12.75" customHeight="1" x14ac:dyDescent="0.25">
      <c r="A145" s="87"/>
      <c r="B145" s="88"/>
      <c r="C145" s="97">
        <v>3635</v>
      </c>
      <c r="D145" s="98" t="str">
        <f>IFERROR(VLOOKUP(C145,Cenník[],MATCH("Názov",Cenník[#Headers],0),0),"")</f>
        <v>Blok špirálový 16070/1b</v>
      </c>
      <c r="E145" s="99">
        <f>IFERROR(VLOOKUP(C145,Cenník[],MATCH("JC",Cenník[#Headers],0),0),"")</f>
        <v>0.92</v>
      </c>
      <c r="F145" s="100"/>
      <c r="G145" s="101">
        <f t="shared" ref="G145:G153" si="26">IFERROR(F145*E145,"")</f>
        <v>0</v>
      </c>
      <c r="H145" s="88"/>
      <c r="I145" s="105">
        <v>3782</v>
      </c>
      <c r="J145" s="104" t="str">
        <f>IFERROR(VLOOKUP(I145,Cenník[],MATCH("Názov",Cenník[#Headers],0),0),"")</f>
        <v>Kniha zázn. A5 štvorčeková 96l.</v>
      </c>
      <c r="K145" s="99">
        <f>IFERROR(VLOOKUP(I145,Cenník[],MATCH("JC",Cenník[#Headers],0),0),"")</f>
        <v>2</v>
      </c>
      <c r="L145" s="100"/>
      <c r="M145" s="101">
        <f>IFERROR(L145*K145,"")</f>
        <v>0</v>
      </c>
      <c r="N145" s="88"/>
      <c r="O145" s="87"/>
    </row>
    <row r="146" spans="1:15" s="89" customFormat="1" ht="12.75" customHeight="1" x14ac:dyDescent="0.25">
      <c r="A146" s="87"/>
      <c r="B146" s="88"/>
      <c r="C146" s="97">
        <v>3640</v>
      </c>
      <c r="D146" s="98" t="str">
        <f>IFERROR(VLOOKUP(C146,Cenník[],MATCH("Názov",Cenník[#Headers],0),0),"")</f>
        <v>Blok špirálový 16074/1b</v>
      </c>
      <c r="E146" s="99">
        <f>IFERROR(VLOOKUP(C146,Cenník[],MATCH("JC",Cenník[#Headers],0),0),"")</f>
        <v>0.92</v>
      </c>
      <c r="F146" s="100"/>
      <c r="G146" s="101">
        <f t="shared" si="26"/>
        <v>0</v>
      </c>
      <c r="H146" s="88"/>
      <c r="I146" s="105">
        <v>3783</v>
      </c>
      <c r="J146" s="104" t="str">
        <f>IFERROR(VLOOKUP(I146,Cenník[],MATCH("Názov",Cenník[#Headers],0),0),"")</f>
        <v>Kniha zázn. A5 linajkový 96l. ABC</v>
      </c>
      <c r="K146" s="99">
        <f>IFERROR(VLOOKUP(I146,Cenník[],MATCH("JC",Cenník[#Headers],0),0),"")</f>
        <v>2</v>
      </c>
      <c r="L146" s="100"/>
      <c r="M146" s="101">
        <f t="shared" ref="M146" si="27">IFERROR(L146*K146,"")</f>
        <v>0</v>
      </c>
      <c r="N146" s="88"/>
      <c r="O146" s="87"/>
    </row>
    <row r="147" spans="1:15" s="89" customFormat="1" ht="12.75" customHeight="1" x14ac:dyDescent="0.25">
      <c r="A147" s="87"/>
      <c r="B147" s="88"/>
      <c r="C147" s="97">
        <v>3641</v>
      </c>
      <c r="D147" s="98" t="str">
        <f>IFERROR(VLOOKUP(C147,Cenník[],MATCH("Názov",Cenník[#Headers],0),0),"")</f>
        <v>Blok špirálový 16075/1b</v>
      </c>
      <c r="E147" s="99">
        <f>IFERROR(VLOOKUP(C147,Cenník[],MATCH("JC",Cenník[#Headers],0),0),"")</f>
        <v>0.92</v>
      </c>
      <c r="F147" s="100"/>
      <c r="G147" s="101">
        <f t="shared" si="26"/>
        <v>0</v>
      </c>
      <c r="H147" s="88"/>
      <c r="I147" s="97">
        <v>3784</v>
      </c>
      <c r="J147" s="104" t="str">
        <f>IFERROR(VLOOKUP(I147,Cenník[],MATCH("Názov",Cenník[#Headers],0),0),"")</f>
        <v>Kniha zázn. A5 linajková 144l.</v>
      </c>
      <c r="K147" s="99">
        <f>IFERROR(VLOOKUP(I147,Cenník[],MATCH("JC",Cenník[#Headers],0),0),"")</f>
        <v>3.48</v>
      </c>
      <c r="L147" s="100"/>
      <c r="M147" s="101">
        <f t="shared" ref="M147:M152" si="28">IFERROR(L147*K147,"")</f>
        <v>0</v>
      </c>
      <c r="N147" s="88"/>
      <c r="O147" s="87"/>
    </row>
    <row r="148" spans="1:15" s="89" customFormat="1" ht="12.75" customHeight="1" x14ac:dyDescent="0.25">
      <c r="A148" s="87"/>
      <c r="B148" s="88"/>
      <c r="C148" s="97">
        <v>3620</v>
      </c>
      <c r="D148" s="98" t="str">
        <f>IFERROR(VLOOKUP(C148,Cenník[],MATCH("Názov",Cenník[#Headers],0),0),"")</f>
        <v>Blok špirálový 15070/1b</v>
      </c>
      <c r="E148" s="99">
        <f>IFERROR(VLOOKUP(C148,Cenník[],MATCH("JC",Cenník[#Headers],0),0),"")</f>
        <v>1.44</v>
      </c>
      <c r="F148" s="100"/>
      <c r="G148" s="101">
        <f t="shared" si="26"/>
        <v>0</v>
      </c>
      <c r="H148" s="88"/>
      <c r="I148" s="97">
        <v>3787</v>
      </c>
      <c r="J148" s="104" t="str">
        <f>IFERROR(VLOOKUP(I148,Cenník[],MATCH("Názov",Cenník[#Headers],0),0),"")</f>
        <v>Kniha zázn. A5 linajková 192l.</v>
      </c>
      <c r="K148" s="99">
        <f>IFERROR(VLOOKUP(I148,Cenník[],MATCH("JC",Cenník[#Headers],0),0),"")</f>
        <v>4.24</v>
      </c>
      <c r="L148" s="100"/>
      <c r="M148" s="101">
        <f t="shared" si="28"/>
        <v>0</v>
      </c>
      <c r="N148" s="88"/>
      <c r="O148" s="87"/>
    </row>
    <row r="149" spans="1:15" s="89" customFormat="1" ht="12.75" customHeight="1" x14ac:dyDescent="0.25">
      <c r="A149" s="87"/>
      <c r="B149" s="88"/>
      <c r="C149" s="97">
        <v>3625</v>
      </c>
      <c r="D149" s="98" t="str">
        <f>IFERROR(VLOOKUP(C149,Cenník[],MATCH("Názov",Cenník[#Headers],0),0),"")</f>
        <v>Blok špirálový 15074/1b</v>
      </c>
      <c r="E149" s="99">
        <f>IFERROR(VLOOKUP(C149,Cenník[],MATCH("JC",Cenník[#Headers],0),0),"")</f>
        <v>1.44</v>
      </c>
      <c r="F149" s="100"/>
      <c r="G149" s="101">
        <f t="shared" si="26"/>
        <v>0</v>
      </c>
      <c r="H149" s="88"/>
      <c r="I149" s="97">
        <v>3790</v>
      </c>
      <c r="J149" s="104" t="str">
        <f>IFERROR(VLOOKUP(I149,Cenník[],MATCH("Názov",Cenník[#Headers],0),0),"")</f>
        <v>Kniha zázn. A6 čistá 96l.</v>
      </c>
      <c r="K149" s="99">
        <f>IFERROR(VLOOKUP(I149,Cenník[],MATCH("JC",Cenník[#Headers],0),0),"")</f>
        <v>1.86</v>
      </c>
      <c r="L149" s="100"/>
      <c r="M149" s="101">
        <f t="shared" si="28"/>
        <v>0</v>
      </c>
      <c r="N149" s="88"/>
      <c r="O149" s="87"/>
    </row>
    <row r="150" spans="1:15" s="89" customFormat="1" ht="12.75" customHeight="1" x14ac:dyDescent="0.25">
      <c r="A150" s="87"/>
      <c r="B150" s="88"/>
      <c r="C150" s="97">
        <v>3630</v>
      </c>
      <c r="D150" s="98" t="str">
        <f>IFERROR(VLOOKUP(C150,Cenník[],MATCH("Názov",Cenník[#Headers],0),0),"")</f>
        <v>Blok špirálový 15075/1b</v>
      </c>
      <c r="E150" s="99">
        <f>IFERROR(VLOOKUP(C150,Cenník[],MATCH("JC",Cenník[#Headers],0),0),"")</f>
        <v>1.44</v>
      </c>
      <c r="F150" s="100"/>
      <c r="G150" s="101">
        <f t="shared" si="26"/>
        <v>0</v>
      </c>
      <c r="H150" s="88"/>
      <c r="I150" s="97">
        <v>3791</v>
      </c>
      <c r="J150" s="104" t="str">
        <f>IFERROR(VLOOKUP(I150,Cenník[],MATCH("Názov",Cenník[#Headers],0),0),"")</f>
        <v>Kniha zázn. A6 linajková 96l.</v>
      </c>
      <c r="K150" s="99">
        <f>IFERROR(VLOOKUP(I150,Cenník[],MATCH("JC",Cenník[#Headers],0),0),"")</f>
        <v>1.86</v>
      </c>
      <c r="L150" s="100"/>
      <c r="M150" s="101">
        <f t="shared" si="28"/>
        <v>0</v>
      </c>
      <c r="N150" s="88"/>
      <c r="O150" s="87"/>
    </row>
    <row r="151" spans="1:15" s="89" customFormat="1" ht="12.75" customHeight="1" x14ac:dyDescent="0.25">
      <c r="A151" s="87"/>
      <c r="B151" s="88"/>
      <c r="C151" s="97">
        <v>3605</v>
      </c>
      <c r="D151" s="98" t="str">
        <f>IFERROR(VLOOKUP(C151,Cenník[],MATCH("Názov",Cenník[#Headers],0),0),"")</f>
        <v>Blok špirálový 14070/1b</v>
      </c>
      <c r="E151" s="99">
        <f>IFERROR(VLOOKUP(C151,Cenník[],MATCH("JC",Cenník[#Headers],0),0),"")</f>
        <v>2.5599999999999996</v>
      </c>
      <c r="F151" s="100"/>
      <c r="G151" s="101">
        <f t="shared" si="26"/>
        <v>0</v>
      </c>
      <c r="H151" s="88"/>
      <c r="I151" s="97">
        <v>3792</v>
      </c>
      <c r="J151" s="104" t="str">
        <f>IFERROR(VLOOKUP(I151,Cenník[],MATCH("Názov",Cenník[#Headers],0),0),"")</f>
        <v>Kniha zázn. A6 štvorčeková 96l.</v>
      </c>
      <c r="K151" s="99">
        <f>IFERROR(VLOOKUP(I151,Cenník[],MATCH("JC",Cenník[#Headers],0),0),"")</f>
        <v>1.86</v>
      </c>
      <c r="L151" s="100"/>
      <c r="M151" s="101">
        <f t="shared" si="28"/>
        <v>0</v>
      </c>
      <c r="N151" s="88"/>
      <c r="O151" s="87"/>
    </row>
    <row r="152" spans="1:15" s="89" customFormat="1" ht="12.75" customHeight="1" x14ac:dyDescent="0.25">
      <c r="A152" s="106"/>
      <c r="B152" s="88"/>
      <c r="C152" s="97">
        <v>3610</v>
      </c>
      <c r="D152" s="98" t="str">
        <f>IFERROR(VLOOKUP(C152,Cenník[],MATCH("Názov",Cenník[#Headers],0),0),"")</f>
        <v>Blok špirálový 14074/1b</v>
      </c>
      <c r="E152" s="99">
        <f>IFERROR(VLOOKUP(C152,Cenník[],MATCH("JC",Cenník[#Headers],0),0),"")</f>
        <v>2.5599999999999996</v>
      </c>
      <c r="F152" s="100"/>
      <c r="G152" s="101">
        <f t="shared" si="26"/>
        <v>0</v>
      </c>
      <c r="H152" s="88"/>
      <c r="I152" s="103">
        <v>3793</v>
      </c>
      <c r="J152" s="104" t="str">
        <f>IFERROR(VLOOKUP(I152,Cenník[],MATCH("Názov",Cenník[#Headers],0),0),"")</f>
        <v>Kniha zázn. A6 linajkový 96l. ABC</v>
      </c>
      <c r="K152" s="99">
        <f>IFERROR(VLOOKUP(I152,Cenník[],MATCH("JC",Cenník[#Headers],0),0),"")</f>
        <v>1.86</v>
      </c>
      <c r="L152" s="100"/>
      <c r="M152" s="101">
        <f t="shared" si="28"/>
        <v>0</v>
      </c>
      <c r="N152" s="88"/>
      <c r="O152" s="87"/>
    </row>
    <row r="153" spans="1:15" s="89" customFormat="1" ht="12.75" customHeight="1" x14ac:dyDescent="0.25">
      <c r="A153" s="106"/>
      <c r="B153" s="88"/>
      <c r="C153" s="97">
        <v>3615</v>
      </c>
      <c r="D153" s="98" t="str">
        <f>IFERROR(VLOOKUP(C153,Cenník[],MATCH("Názov",Cenník[#Headers],0),0),"")</f>
        <v>Blok špirálový 14075/1b</v>
      </c>
      <c r="E153" s="99">
        <f>IFERROR(VLOOKUP(C153,Cenník[],MATCH("JC",Cenník[#Headers],0),0),"")</f>
        <v>2.5599999999999996</v>
      </c>
      <c r="F153" s="100"/>
      <c r="G153" s="101">
        <f t="shared" si="26"/>
        <v>0</v>
      </c>
      <c r="H153" s="88"/>
      <c r="I153" s="93" t="s">
        <v>214</v>
      </c>
      <c r="J153" s="94"/>
      <c r="K153" s="95"/>
      <c r="L153" s="96"/>
      <c r="M153" s="95"/>
      <c r="N153" s="88"/>
      <c r="O153" s="87"/>
    </row>
    <row r="154" spans="1:15" s="89" customFormat="1" ht="12.75" customHeight="1" x14ac:dyDescent="0.25">
      <c r="A154" s="106"/>
      <c r="B154" s="88"/>
      <c r="C154" s="93" t="s">
        <v>212</v>
      </c>
      <c r="D154" s="94"/>
      <c r="E154" s="95"/>
      <c r="F154" s="96"/>
      <c r="G154" s="95"/>
      <c r="H154" s="88"/>
      <c r="I154" s="97">
        <v>3376</v>
      </c>
      <c r="J154" s="104" t="str">
        <f>IFERROR(VLOOKUP(I154,Cenník[],MATCH("Názov",Cenník[#Headers],0),0),"")</f>
        <v>PK točená biela lepená 8x8x5cm</v>
      </c>
      <c r="K154" s="99">
        <f>IFERROR(VLOOKUP(I154,Cenník[],MATCH("JC",Cenník[#Headers],0),0),"")</f>
        <v>1.06</v>
      </c>
      <c r="L154" s="100"/>
      <c r="M154" s="101">
        <f t="shared" ref="M154:M157" si="29">IFERROR(L154*K154,"")</f>
        <v>0</v>
      </c>
      <c r="N154" s="88"/>
      <c r="O154" s="87"/>
    </row>
    <row r="155" spans="1:15" s="89" customFormat="1" ht="12.75" customHeight="1" x14ac:dyDescent="0.25">
      <c r="A155" s="106"/>
      <c r="B155" s="88"/>
      <c r="C155" s="97">
        <v>3402</v>
      </c>
      <c r="D155" s="98" t="str">
        <f>IFERROR(VLOOKUP(C155,Cenník[],MATCH("Názov",Cenník[#Headers],0),0),"")</f>
        <v>Blok kolieskový 14074/7b</v>
      </c>
      <c r="E155" s="99">
        <f>IFERROR(VLOOKUP(C155,Cenník[],MATCH("JC",Cenník[#Headers],0),0),"")</f>
        <v>6.41</v>
      </c>
      <c r="F155" s="100"/>
      <c r="G155" s="101">
        <f>IFERROR(F155*E155,"")</f>
        <v>0</v>
      </c>
      <c r="H155" s="88"/>
      <c r="I155" s="97">
        <v>3380</v>
      </c>
      <c r="J155" s="104" t="str">
        <f>IFERROR(VLOOKUP(I155,Cenník[],MATCH("Názov",Cenník[#Headers],0),0),"")</f>
        <v>PK biela lepená 9x9x5cm</v>
      </c>
      <c r="K155" s="99">
        <f>IFERROR(VLOOKUP(I155,Cenník[],MATCH("JC",Cenník[#Headers],0),0),"")</f>
        <v>1.48</v>
      </c>
      <c r="L155" s="100"/>
      <c r="M155" s="101">
        <f t="shared" si="29"/>
        <v>0</v>
      </c>
      <c r="N155" s="88"/>
      <c r="O155" s="87"/>
    </row>
    <row r="156" spans="1:15" s="89" customFormat="1" ht="12.75" customHeight="1" x14ac:dyDescent="0.25">
      <c r="A156" s="106"/>
      <c r="B156" s="88"/>
      <c r="C156" s="97">
        <v>3403</v>
      </c>
      <c r="D156" s="98" t="str">
        <f>IFERROR(VLOOKUP(C156,Cenník[],MATCH("Názov",Cenník[#Headers],0),0),"")</f>
        <v>Blok kolieskový 1E074/7b</v>
      </c>
      <c r="E156" s="99">
        <f>IFERROR(VLOOKUP(C156,Cenník[],MATCH("JC",Cenník[#Headers],0),0),"")</f>
        <v>3.88</v>
      </c>
      <c r="F156" s="100"/>
      <c r="G156" s="101">
        <f>IFERROR(F156*E156,"")</f>
        <v>0</v>
      </c>
      <c r="H156" s="88"/>
      <c r="I156" s="97">
        <v>3385</v>
      </c>
      <c r="J156" s="104" t="str">
        <f>IFERROR(VLOOKUP(I156,Cenník[],MATCH("Názov",Cenník[#Headers],0),0),"")</f>
        <v>PK 5-farebná lep. 8x8x5cm</v>
      </c>
      <c r="K156" s="99">
        <f>IFERROR(VLOOKUP(I156,Cenník[],MATCH("JC",Cenník[#Headers],0),0),"")</f>
        <v>1.8</v>
      </c>
      <c r="L156" s="100"/>
      <c r="M156" s="101">
        <f t="shared" si="29"/>
        <v>0</v>
      </c>
      <c r="N156" s="88"/>
      <c r="O156" s="87"/>
    </row>
    <row r="157" spans="1:15" ht="12.75" customHeight="1" x14ac:dyDescent="0.3">
      <c r="A157" s="106"/>
      <c r="B157" s="88"/>
      <c r="C157" s="97">
        <v>3404</v>
      </c>
      <c r="D157" s="98" t="str">
        <f>IFERROR(VLOOKUP(C157,Cenník[],MATCH("Názov",Cenník[#Headers],0),0),"")</f>
        <v>Blok kolieskový 16064/7b</v>
      </c>
      <c r="E157" s="99">
        <f>IFERROR(VLOOKUP(C157,Cenník[],MATCH("JC",Cenník[#Headers],0),0),"")</f>
        <v>2.2999999999999998</v>
      </c>
      <c r="F157" s="100"/>
      <c r="G157" s="101">
        <f>IFERROR(F157*E157,"")</f>
        <v>0</v>
      </c>
      <c r="H157" s="88"/>
      <c r="I157" s="97">
        <v>3390</v>
      </c>
      <c r="J157" s="104" t="str">
        <f>IFERROR(VLOOKUP(I157,Cenník[],MATCH("Názov",Cenník[#Headers],0),0),"")</f>
        <v>PK točená žltá lepená 8x8x5cm</v>
      </c>
      <c r="K157" s="99">
        <f>IFERROR(VLOOKUP(I157,Cenník[],MATCH("JC",Cenník[#Headers],0),0),"")</f>
        <v>1.06</v>
      </c>
      <c r="L157" s="100"/>
      <c r="M157" s="101">
        <f t="shared" si="29"/>
        <v>0</v>
      </c>
      <c r="N157" s="88"/>
      <c r="O157" s="87"/>
    </row>
    <row r="158" spans="1:15" ht="12.75" customHeight="1" x14ac:dyDescent="0.3">
      <c r="A158" s="106"/>
      <c r="B158" s="88"/>
      <c r="C158" s="97">
        <v>3405</v>
      </c>
      <c r="D158" s="98" t="str">
        <f>IFERROR(VLOOKUP(C158,Cenník[],MATCH("Názov",Cenník[#Headers],0),0),"")</f>
        <v>Blok kolieskový 17064/7b</v>
      </c>
      <c r="E158" s="99">
        <f>IFERROR(VLOOKUP(C158,Cenník[],MATCH("JC",Cenník[#Headers],0),0),"")</f>
        <v>1.43</v>
      </c>
      <c r="F158" s="100"/>
      <c r="G158" s="101">
        <f>IFERROR(F158*E158,"")</f>
        <v>0</v>
      </c>
      <c r="H158" s="88"/>
      <c r="I158" s="97">
        <v>3391</v>
      </c>
      <c r="J158" s="104" t="str">
        <f>IFERROR(VLOOKUP(I158,Cenník[],MATCH("Názov",Cenník[#Headers],0),0),"")</f>
        <v>PK biela lepená 8x10x2,5cm</v>
      </c>
      <c r="K158" s="99">
        <f>IFERROR(VLOOKUP(I158,Cenník[],MATCH("JC",Cenník[#Headers],0),0),"")</f>
        <v>1.03</v>
      </c>
      <c r="L158" s="100"/>
      <c r="M158" s="101">
        <f>IFERROR(L158*K158,"")</f>
        <v>0</v>
      </c>
      <c r="N158" s="88"/>
      <c r="O158" s="87"/>
    </row>
    <row r="159" spans="1:15" ht="12.75" customHeight="1" x14ac:dyDescent="0.3">
      <c r="A159" s="106"/>
      <c r="B159" s="88"/>
      <c r="C159" s="93" t="s">
        <v>213</v>
      </c>
      <c r="D159" s="94"/>
      <c r="E159" s="95"/>
      <c r="F159" s="96"/>
      <c r="G159" s="95"/>
      <c r="H159" s="88"/>
      <c r="I159" s="97">
        <v>3392</v>
      </c>
      <c r="J159" s="104" t="str">
        <f>IFERROR(VLOOKUP(I159,Cenník[],MATCH("Názov",Cenník[#Headers],0),0),"")</f>
        <v>PK biela nelepená 9,5x9,5x5cm</v>
      </c>
      <c r="K159" s="99">
        <f>IFERROR(VLOOKUP(I159,Cenník[],MATCH("JC",Cenník[#Headers],0),0),"")</f>
        <v>1.52</v>
      </c>
      <c r="L159" s="100"/>
      <c r="M159" s="101">
        <f>IFERROR(L159*K159,"")</f>
        <v>0</v>
      </c>
      <c r="N159" s="88"/>
      <c r="O159" s="87"/>
    </row>
    <row r="160" spans="1:15" ht="12.75" customHeight="1" x14ac:dyDescent="0.3">
      <c r="A160" s="106"/>
      <c r="B160" s="88"/>
      <c r="C160" s="97">
        <v>3396</v>
      </c>
      <c r="D160" s="98" t="str">
        <f>IFERROR(VLOOKUP(C160,Cenník[],MATCH("Názov",Cenník[#Headers],0),0),"")</f>
        <v>Účtenky časnícke lep. 80list</v>
      </c>
      <c r="E160" s="99">
        <f>IFERROR(VLOOKUP(C160,Cenník[],MATCH("JC",Cenník[#Headers],0),0),"")</f>
        <v>0.56000000000000005</v>
      </c>
      <c r="F160" s="100"/>
      <c r="G160" s="101">
        <f>IFERROR(F160*E160,"")</f>
        <v>0</v>
      </c>
      <c r="H160" s="88"/>
      <c r="I160" s="97">
        <v>3393</v>
      </c>
      <c r="J160" s="104" t="str">
        <f>IFERROR(VLOOKUP(I160,Cenník[],MATCH("Názov",Cenník[#Headers],0),0),"")</f>
        <v>PK 5-far. nelep. v krabičke 9x9x9cm</v>
      </c>
      <c r="K160" s="99">
        <f>IFERROR(VLOOKUP(I160,Cenník[],MATCH("JC",Cenník[#Headers],0),0),"")</f>
        <v>4.74</v>
      </c>
      <c r="L160" s="100"/>
      <c r="M160" s="101">
        <f>IFERROR(L160*K160,"")</f>
        <v>0</v>
      </c>
      <c r="N160" s="88"/>
      <c r="O160" s="87"/>
    </row>
    <row r="161" spans="1:17" ht="12.75" customHeight="1" x14ac:dyDescent="0.3">
      <c r="A161" s="106"/>
      <c r="B161" s="88"/>
      <c r="C161" s="97">
        <v>3397</v>
      </c>
      <c r="D161" s="98" t="str">
        <f>IFERROR(VLOOKUP(C161,Cenník[],MATCH("Názov",Cenník[#Headers],0),0),"")</f>
        <v>Účtenky čas.lep. EKO 80list</v>
      </c>
      <c r="E161" s="99">
        <f>IFERROR(VLOOKUP(C161,Cenník[],MATCH("JC",Cenník[#Headers],0),0),"")</f>
        <v>0.46</v>
      </c>
      <c r="F161" s="100"/>
      <c r="G161" s="101">
        <f>IFERROR(F161*E161,"")</f>
        <v>0</v>
      </c>
      <c r="H161" s="88"/>
      <c r="I161" s="97">
        <v>3394</v>
      </c>
      <c r="J161" s="104" t="str">
        <f>IFERROR(VLOOKUP(I161,Cenník[],MATCH("Názov",Cenník[#Headers],0),0),"")</f>
        <v>PK 5-farebná nelep. 9x9x9cm</v>
      </c>
      <c r="K161" s="99">
        <f>IFERROR(VLOOKUP(I161,Cenník[],MATCH("JC",Cenník[#Headers],0),0),"")</f>
        <v>3.34</v>
      </c>
      <c r="L161" s="100"/>
      <c r="M161" s="101">
        <f>IFERROR(L161*K161,"")</f>
        <v>0</v>
      </c>
      <c r="N161" s="88"/>
      <c r="O161" s="87"/>
    </row>
    <row r="162" spans="1:17" ht="12.75" customHeight="1" x14ac:dyDescent="0.3">
      <c r="A162" s="106"/>
      <c r="B162" s="88"/>
      <c r="C162" s="88"/>
      <c r="D162" s="88"/>
      <c r="E162" s="88"/>
      <c r="F162" s="88"/>
      <c r="G162" s="88"/>
      <c r="H162" s="88"/>
      <c r="I162" s="97">
        <v>3395</v>
      </c>
      <c r="J162" s="104" t="str">
        <f>IFERROR(VLOOKUP(I162,Cenník[],MATCH("Názov",Cenník[#Headers],0),0),"")</f>
        <v>PK 5-farebná lep. 9x9x9cm</v>
      </c>
      <c r="K162" s="99">
        <f>IFERROR(VLOOKUP(I162,Cenník[],MATCH("JC",Cenník[#Headers],0),0),"")</f>
        <v>3.4899999999999998</v>
      </c>
      <c r="L162" s="100"/>
      <c r="M162" s="101">
        <f>IFERROR(L162*K162,"")</f>
        <v>0</v>
      </c>
      <c r="N162" s="88"/>
      <c r="O162" s="87"/>
    </row>
    <row r="163" spans="1:17" ht="12.75" customHeight="1" x14ac:dyDescent="0.3">
      <c r="A163" s="106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5">
        <f>SUM(G8:G161,M8:M162)</f>
        <v>0</v>
      </c>
      <c r="M163" s="86"/>
      <c r="N163" s="88"/>
      <c r="O163" s="106"/>
    </row>
    <row r="164" spans="1:17" ht="12.75" customHeight="1" x14ac:dyDescent="0.3">
      <c r="A164" s="106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6"/>
      <c r="M164" s="86"/>
      <c r="N164" s="88"/>
      <c r="O164" s="106"/>
    </row>
    <row r="165" spans="1:17" ht="12.75" customHeight="1" x14ac:dyDescent="0.3">
      <c r="A165" s="106"/>
      <c r="B165" s="88"/>
      <c r="C165" s="107" t="s">
        <v>352</v>
      </c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106"/>
    </row>
    <row r="166" spans="1:17" ht="12.75" customHeight="1" x14ac:dyDescent="0.3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1:17" ht="12.75" customHeight="1" x14ac:dyDescent="0.3">
      <c r="M167"/>
      <c r="N167"/>
      <c r="O167"/>
      <c r="P167"/>
      <c r="Q167"/>
    </row>
    <row r="168" spans="1:17" ht="12.75" customHeight="1" x14ac:dyDescent="0.3">
      <c r="M168"/>
      <c r="N168"/>
      <c r="O168"/>
      <c r="P168"/>
      <c r="Q168"/>
    </row>
    <row r="169" spans="1:17" ht="12.75" customHeight="1" x14ac:dyDescent="0.3">
      <c r="M169"/>
      <c r="N169"/>
      <c r="O169"/>
      <c r="P169"/>
      <c r="Q169"/>
    </row>
    <row r="170" spans="1:17" ht="12.75" customHeight="1" x14ac:dyDescent="0.3">
      <c r="M170"/>
      <c r="N170"/>
      <c r="O170"/>
      <c r="P170"/>
      <c r="Q170"/>
    </row>
    <row r="171" spans="1:17" ht="12.75" customHeight="1" x14ac:dyDescent="0.3">
      <c r="M171"/>
      <c r="N171"/>
      <c r="O171"/>
      <c r="P171"/>
      <c r="Q171"/>
    </row>
    <row r="172" spans="1:17" ht="12.75" customHeight="1" x14ac:dyDescent="0.3">
      <c r="M172"/>
      <c r="N172"/>
      <c r="O172"/>
      <c r="P172"/>
      <c r="Q172"/>
    </row>
    <row r="173" spans="1:17" ht="12.75" customHeight="1" x14ac:dyDescent="0.3">
      <c r="M173"/>
      <c r="N173"/>
      <c r="O173"/>
      <c r="P173"/>
      <c r="Q173"/>
    </row>
    <row r="174" spans="1:17" ht="12.75" customHeight="1" x14ac:dyDescent="0.3">
      <c r="M174"/>
      <c r="N174"/>
      <c r="O174"/>
      <c r="P174"/>
      <c r="Q174"/>
    </row>
    <row r="175" spans="1:17" ht="12.75" customHeight="1" x14ac:dyDescent="0.3">
      <c r="M175"/>
      <c r="N175"/>
      <c r="O175"/>
      <c r="P175"/>
      <c r="Q175"/>
    </row>
    <row r="176" spans="1:17" ht="12.75" customHeight="1" x14ac:dyDescent="0.3">
      <c r="I176" s="89"/>
      <c r="J176" s="89"/>
      <c r="K176" s="89"/>
      <c r="L176" s="89"/>
      <c r="M176"/>
      <c r="N176" s="89"/>
      <c r="O176" s="89"/>
      <c r="P176"/>
      <c r="Q176"/>
    </row>
    <row r="177" spans="9:17" ht="12.75" customHeight="1" x14ac:dyDescent="0.3">
      <c r="I177" s="89"/>
      <c r="J177" s="89"/>
      <c r="K177" s="89"/>
      <c r="L177" s="89"/>
      <c r="M177"/>
      <c r="N177" s="89"/>
      <c r="O177" s="89"/>
      <c r="P177"/>
      <c r="Q177"/>
    </row>
    <row r="178" spans="9:17" ht="12.75" customHeight="1" x14ac:dyDescent="0.3">
      <c r="I178" s="89"/>
      <c r="J178" s="89"/>
      <c r="K178" s="89"/>
      <c r="L178" s="89"/>
      <c r="M178" s="89"/>
    </row>
    <row r="179" spans="9:17" ht="12.75" customHeight="1" x14ac:dyDescent="0.3">
      <c r="I179" s="89"/>
      <c r="J179" s="89"/>
      <c r="K179" s="89"/>
      <c r="L179" s="89"/>
      <c r="M179" s="89"/>
    </row>
    <row r="180" spans="9:17" ht="12.75" customHeight="1" x14ac:dyDescent="0.3">
      <c r="I180" s="89"/>
      <c r="J180" s="89"/>
      <c r="K180" s="89"/>
      <c r="L180" s="89"/>
      <c r="M180" s="89"/>
    </row>
    <row r="181" spans="9:17" ht="12.75" customHeight="1" x14ac:dyDescent="0.3"/>
    <row r="182" spans="9:17" ht="12.75" customHeight="1" x14ac:dyDescent="0.3"/>
    <row r="183" spans="9:17" ht="12.75" customHeight="1" x14ac:dyDescent="0.3"/>
    <row r="184" spans="9:17" ht="12.75" customHeight="1" x14ac:dyDescent="0.3"/>
    <row r="185" spans="9:17" ht="12.75" customHeight="1" x14ac:dyDescent="0.3"/>
    <row r="186" spans="9:17" ht="12.75" customHeight="1" x14ac:dyDescent="0.3"/>
    <row r="187" spans="9:17" ht="12.75" customHeight="1" x14ac:dyDescent="0.3"/>
    <row r="188" spans="9:17" ht="12.75" customHeight="1" x14ac:dyDescent="0.3"/>
    <row r="189" spans="9:17" ht="12.75" customHeight="1" x14ac:dyDescent="0.3"/>
    <row r="190" spans="9:17" ht="12.75" customHeight="1" x14ac:dyDescent="0.3"/>
    <row r="191" spans="9:17" ht="12.75" customHeight="1" x14ac:dyDescent="0.3"/>
    <row r="192" spans="9:17" ht="12.75" customHeight="1" x14ac:dyDescent="0.3"/>
    <row r="193" ht="12.75" customHeight="1" x14ac:dyDescent="0.3"/>
  </sheetData>
  <sheetProtection algorithmName="SHA-512" hashValue="qYUZQyoRXZo482EWnUSzvSY/Ozh5jejKE1DIdb08rRNsThjWctmR6GQlL27bMOpGUrDtJ/dW5nDyDMrknRTz6w==" saltValue="c+b7aOlqw3ftAyS1XIXqnw==" spinCount="100000" sheet="1" objects="1" scenarios="1"/>
  <mergeCells count="4">
    <mergeCell ref="C2:M2"/>
    <mergeCell ref="F4:F5"/>
    <mergeCell ref="L4:L5"/>
    <mergeCell ref="L163:M164"/>
  </mergeCells>
  <dataValidations count="2">
    <dataValidation type="whole" operator="greaterThan" allowBlank="1" showInputMessage="1" showErrorMessage="1" sqref="F124 F76 F144 L132 L23 L66 L7 F47 L153 F71 L115 F159 L135 F87 F154 F133 F50 L18 L128" xr:uid="{F90338C2-B5C2-459F-9841-0CF27840C2FD}">
      <formula1>0</formula1>
    </dataValidation>
    <dataValidation type="whole" operator="greaterThanOrEqual" allowBlank="1" showInputMessage="1" showErrorMessage="1" sqref="F72:F75 L8:L17 F88:F93 L19:L22 L24:L65 F48:F49 F51:F70 F95:F123 L154:L162 F125:F137 F8:F46 F77:F86 F145:F158 F160:F161 L67:L138 L140:L142 L144:L152" xr:uid="{0C1B9AFF-BFF9-41FC-92C9-72D1F41FFA02}">
      <formula1>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72" fitToHeight="3" orientation="portrait" blackAndWhite="1" r:id="rId1"/>
  <rowBreaks count="1" manualBreakCount="1">
    <brk id="93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4E06-B52E-4368-8823-8FAE98788DB1}">
  <sheetPr>
    <tabColor rgb="FF92D050"/>
    <pageSetUpPr fitToPage="1"/>
  </sheetPr>
  <dimension ref="A1:O505"/>
  <sheetViews>
    <sheetView showGridLines="0" showRowColHeaders="0" showZeros="0" workbookViewId="0"/>
  </sheetViews>
  <sheetFormatPr defaultRowHeight="15" x14ac:dyDescent="0.25"/>
  <cols>
    <col min="1" max="1" width="2.5703125" style="2" customWidth="1"/>
    <col min="2" max="2" width="5.42578125" style="2" customWidth="1"/>
    <col min="3" max="3" width="30.7109375" style="2" customWidth="1"/>
    <col min="4" max="4" width="6.5703125" style="2" customWidth="1"/>
    <col min="5" max="5" width="7.5703125" style="2" customWidth="1"/>
    <col min="6" max="6" width="10.5703125" style="2" customWidth="1"/>
    <col min="7" max="7" width="4.5703125" style="2" customWidth="1"/>
    <col min="8" max="10" width="9.140625" style="2" customWidth="1"/>
    <col min="11" max="16384" width="9.140625" style="2"/>
  </cols>
  <sheetData>
    <row r="1" spans="1:15" ht="15" customHeight="1" x14ac:dyDescent="0.25">
      <c r="A1" s="13"/>
      <c r="B1" s="14"/>
      <c r="C1" s="13"/>
      <c r="D1" s="13"/>
      <c r="E1" s="15"/>
      <c r="F1" s="15"/>
      <c r="G1" s="16"/>
      <c r="H1"/>
    </row>
    <row r="2" spans="1:15" ht="61.5" x14ac:dyDescent="0.25">
      <c r="A2" s="13"/>
      <c r="B2" s="48" t="s">
        <v>259</v>
      </c>
      <c r="C2" s="49"/>
      <c r="D2" s="49"/>
      <c r="E2" s="49"/>
      <c r="F2" s="50"/>
      <c r="G2" s="16"/>
    </row>
    <row r="3" spans="1:15" x14ac:dyDescent="0.25">
      <c r="A3" s="13"/>
      <c r="B3" s="51">
        <f>COUNTIF($B$9:$B$473,"&gt;0")</f>
        <v>0</v>
      </c>
      <c r="C3" s="53" t="s">
        <v>260</v>
      </c>
      <c r="D3" s="54"/>
      <c r="E3" s="57">
        <f>SUM(F9:F473)</f>
        <v>0</v>
      </c>
      <c r="F3" s="58"/>
      <c r="G3" s="16"/>
      <c r="I3"/>
    </row>
    <row r="4" spans="1:15" ht="52.5" customHeight="1" x14ac:dyDescent="0.25">
      <c r="A4" s="13"/>
      <c r="B4" s="52"/>
      <c r="C4" s="55"/>
      <c r="D4" s="56"/>
      <c r="E4" s="59"/>
      <c r="F4" s="60"/>
      <c r="G4" s="16"/>
      <c r="I4"/>
    </row>
    <row r="5" spans="1:15" ht="15" customHeight="1" x14ac:dyDescent="0.25">
      <c r="A5" s="16"/>
      <c r="B5" s="16"/>
      <c r="C5" s="16"/>
      <c r="D5" s="16"/>
      <c r="E5" s="16"/>
      <c r="F5" s="16"/>
      <c r="G5" s="16"/>
      <c r="K5"/>
      <c r="L5"/>
      <c r="M5"/>
      <c r="N5"/>
      <c r="O5"/>
    </row>
    <row r="6" spans="1:15" ht="15" hidden="1" customHeight="1" x14ac:dyDescent="0.25">
      <c r="A6" s="16"/>
      <c r="B6" s="16"/>
      <c r="C6" s="16"/>
      <c r="D6" s="16"/>
      <c r="E6" s="16"/>
      <c r="F6" s="16"/>
      <c r="G6" s="16"/>
    </row>
    <row r="7" spans="1:15" ht="15" hidden="1" customHeight="1" x14ac:dyDescent="0.25">
      <c r="A7" s="16"/>
      <c r="B7" s="16"/>
      <c r="C7" s="16"/>
      <c r="D7" s="16"/>
      <c r="E7" s="16"/>
      <c r="F7" s="16"/>
      <c r="G7" s="16"/>
    </row>
    <row r="8" spans="1:15" ht="15" customHeight="1" x14ac:dyDescent="0.25">
      <c r="A8" s="13"/>
      <c r="B8" s="17" t="s">
        <v>114</v>
      </c>
      <c r="C8" s="17" t="s">
        <v>1</v>
      </c>
      <c r="D8" s="18" t="s">
        <v>261</v>
      </c>
      <c r="E8" s="18" t="s">
        <v>116</v>
      </c>
      <c r="F8" s="19" t="s">
        <v>262</v>
      </c>
      <c r="G8" s="16"/>
    </row>
    <row r="9" spans="1:15" ht="15" customHeight="1" x14ac:dyDescent="0.25">
      <c r="A9" s="20">
        <v>1</v>
      </c>
      <c r="B9" s="21" t="str">
        <f>IFERROR(INDEX(Výskyt[[poradie]:[kód-P]],MATCH(A9,Výskyt[poradie],0),2),"")</f>
        <v/>
      </c>
      <c r="C9" s="21" t="str">
        <f>IFERROR(INDEX(Cenník[#Data],MATCH($B9,Cenník[Kód]),2),"")</f>
        <v/>
      </c>
      <c r="D9" s="22" t="str">
        <f>IFERROR(INDEX(Výskyt[[Kód]:[ks]],MATCH(B9,Výskyt[Kód]),2),"")</f>
        <v/>
      </c>
      <c r="E9" s="23" t="str">
        <f>IFERROR(INDEX(Cenník[#Data],MATCH($B9,Cenník[Kód]),3),"")</f>
        <v/>
      </c>
      <c r="F9" s="24" t="str">
        <f>IFERROR(D9*E9,"")</f>
        <v/>
      </c>
      <c r="G9" s="16"/>
    </row>
    <row r="10" spans="1:15" ht="15" customHeight="1" x14ac:dyDescent="0.25">
      <c r="A10" s="20">
        <v>2</v>
      </c>
      <c r="B10" s="21" t="str">
        <f>IFERROR(INDEX(Výskyt[[poradie]:[kód-P]],MATCH(A10,Výskyt[poradie],0),2),"")</f>
        <v/>
      </c>
      <c r="C10" s="21" t="str">
        <f>IFERROR(INDEX(Cenník[#Data],MATCH($B10,Cenník[Kód]),2),"")</f>
        <v/>
      </c>
      <c r="D10" s="22" t="str">
        <f>IFERROR(INDEX(Výskyt[[Kód]:[ks]],MATCH(B10,Výskyt[Kód]),2),"")</f>
        <v/>
      </c>
      <c r="E10" s="23" t="str">
        <f>IFERROR(INDEX(Cenník[#Data],MATCH($B10,Cenník[Kód]),3),"")</f>
        <v/>
      </c>
      <c r="F10" s="24" t="str">
        <f t="shared" ref="F10:F73" si="0">IFERROR(D10*E10,"")</f>
        <v/>
      </c>
      <c r="G10" s="16"/>
    </row>
    <row r="11" spans="1:15" ht="15" customHeight="1" x14ac:dyDescent="0.25">
      <c r="A11" s="20">
        <v>3</v>
      </c>
      <c r="B11" s="21" t="str">
        <f>IFERROR(INDEX(Výskyt[[poradie]:[kód-P]],MATCH(A11,Výskyt[poradie],0),2),"")</f>
        <v/>
      </c>
      <c r="C11" s="21" t="str">
        <f>IFERROR(INDEX(Cenník[#Data],MATCH($B11,Cenník[Kód]),2),"")</f>
        <v/>
      </c>
      <c r="D11" s="22" t="str">
        <f>IFERROR(INDEX(Výskyt[[Kód]:[ks]],MATCH(B11,Výskyt[Kód]),2),"")</f>
        <v/>
      </c>
      <c r="E11" s="23" t="str">
        <f>IFERROR(INDEX(Cenník[#Data],MATCH($B11,Cenník[Kód]),3),"")</f>
        <v/>
      </c>
      <c r="F11" s="24" t="str">
        <f t="shared" si="0"/>
        <v/>
      </c>
      <c r="G11" s="16"/>
    </row>
    <row r="12" spans="1:15" ht="15" customHeight="1" x14ac:dyDescent="0.25">
      <c r="A12" s="20">
        <v>4</v>
      </c>
      <c r="B12" s="21" t="str">
        <f>IFERROR(INDEX(Výskyt[[poradie]:[kód-P]],MATCH(A12,Výskyt[poradie],0),2),"")</f>
        <v/>
      </c>
      <c r="C12" s="21" t="str">
        <f>IFERROR(INDEX(Cenník[#Data],MATCH($B12,Cenník[Kód]),2),"")</f>
        <v/>
      </c>
      <c r="D12" s="22" t="str">
        <f>IFERROR(INDEX(Výskyt[[Kód]:[ks]],MATCH(B12,Výskyt[Kód]),2),"")</f>
        <v/>
      </c>
      <c r="E12" s="23" t="str">
        <f>IFERROR(INDEX(Cenník[#Data],MATCH($B12,Cenník[Kód]),3),"")</f>
        <v/>
      </c>
      <c r="F12" s="24" t="str">
        <f t="shared" si="0"/>
        <v/>
      </c>
      <c r="G12" s="16"/>
    </row>
    <row r="13" spans="1:15" ht="15" customHeight="1" x14ac:dyDescent="0.25">
      <c r="A13" s="20">
        <v>5</v>
      </c>
      <c r="B13" s="21" t="str">
        <f>IFERROR(INDEX(Výskyt[[poradie]:[kód-P]],MATCH(A13,Výskyt[poradie],0),2),"")</f>
        <v/>
      </c>
      <c r="C13" s="21" t="str">
        <f>IFERROR(INDEX(Cenník[#Data],MATCH($B13,Cenník[Kód]),2),"")</f>
        <v/>
      </c>
      <c r="D13" s="22" t="str">
        <f>IFERROR(INDEX(Výskyt[[Kód]:[ks]],MATCH(B13,Výskyt[Kód]),2),"")</f>
        <v/>
      </c>
      <c r="E13" s="23" t="str">
        <f>IFERROR(INDEX(Cenník[#Data],MATCH($B13,Cenník[Kód]),3),"")</f>
        <v/>
      </c>
      <c r="F13" s="24" t="str">
        <f t="shared" si="0"/>
        <v/>
      </c>
      <c r="G13" s="16"/>
    </row>
    <row r="14" spans="1:15" ht="15" customHeight="1" x14ac:dyDescent="0.25">
      <c r="A14" s="20">
        <v>6</v>
      </c>
      <c r="B14" s="21" t="str">
        <f>IFERROR(INDEX(Výskyt[[poradie]:[kód-P]],MATCH(A14,Výskyt[poradie],0),2),"")</f>
        <v/>
      </c>
      <c r="C14" s="21" t="str">
        <f>IFERROR(INDEX(Cenník[#Data],MATCH($B14,Cenník[Kód]),2),"")</f>
        <v/>
      </c>
      <c r="D14" s="22" t="str">
        <f>IFERROR(INDEX(Výskyt[[Kód]:[ks]],MATCH(B14,Výskyt[Kód]),2),"")</f>
        <v/>
      </c>
      <c r="E14" s="23" t="str">
        <f>IFERROR(INDEX(Cenník[#Data],MATCH($B14,Cenník[Kód]),3),"")</f>
        <v/>
      </c>
      <c r="F14" s="24" t="str">
        <f t="shared" si="0"/>
        <v/>
      </c>
      <c r="G14" s="16"/>
    </row>
    <row r="15" spans="1:15" ht="15" customHeight="1" x14ac:dyDescent="0.25">
      <c r="A15" s="20">
        <v>7</v>
      </c>
      <c r="B15" s="21" t="str">
        <f>IFERROR(INDEX(Výskyt[[poradie]:[kód-P]],MATCH(A15,Výskyt[poradie],0),2),"")</f>
        <v/>
      </c>
      <c r="C15" s="21" t="str">
        <f>IFERROR(INDEX(Cenník[#Data],MATCH($B15,Cenník[Kód]),2),"")</f>
        <v/>
      </c>
      <c r="D15" s="22" t="str">
        <f>IFERROR(INDEX(Výskyt[[Kód]:[ks]],MATCH(B15,Výskyt[Kód]),2),"")</f>
        <v/>
      </c>
      <c r="E15" s="23" t="str">
        <f>IFERROR(INDEX(Cenník[#Data],MATCH($B15,Cenník[Kód]),3),"")</f>
        <v/>
      </c>
      <c r="F15" s="24" t="str">
        <f t="shared" si="0"/>
        <v/>
      </c>
      <c r="G15" s="16"/>
    </row>
    <row r="16" spans="1:15" ht="15" customHeight="1" x14ac:dyDescent="0.25">
      <c r="A16" s="20">
        <v>8</v>
      </c>
      <c r="B16" s="21" t="str">
        <f>IFERROR(INDEX(Výskyt[[poradie]:[kód-P]],MATCH(A16,Výskyt[poradie],0),2),"")</f>
        <v/>
      </c>
      <c r="C16" s="21" t="str">
        <f>IFERROR(INDEX(Cenník[#Data],MATCH($B16,Cenník[Kód]),2),"")</f>
        <v/>
      </c>
      <c r="D16" s="22" t="str">
        <f>IFERROR(INDEX(Výskyt[[Kód]:[ks]],MATCH(B16,Výskyt[Kód]),2),"")</f>
        <v/>
      </c>
      <c r="E16" s="23" t="str">
        <f>IFERROR(INDEX(Cenník[#Data],MATCH($B16,Cenník[Kód]),3),"")</f>
        <v/>
      </c>
      <c r="F16" s="24" t="str">
        <f t="shared" si="0"/>
        <v/>
      </c>
      <c r="G16" s="16"/>
    </row>
    <row r="17" spans="1:7" ht="15" customHeight="1" x14ac:dyDescent="0.25">
      <c r="A17" s="20">
        <v>9</v>
      </c>
      <c r="B17" s="21" t="str">
        <f>IFERROR(INDEX(Výskyt[[poradie]:[kód-P]],MATCH(A17,Výskyt[poradie],0),2),"")</f>
        <v/>
      </c>
      <c r="C17" s="21" t="str">
        <f>IFERROR(INDEX(Cenník[#Data],MATCH($B17,Cenník[Kód]),2),"")</f>
        <v/>
      </c>
      <c r="D17" s="22" t="str">
        <f>IFERROR(INDEX(Výskyt[[Kód]:[ks]],MATCH(B17,Výskyt[Kód]),2),"")</f>
        <v/>
      </c>
      <c r="E17" s="23" t="str">
        <f>IFERROR(INDEX(Cenník[#Data],MATCH($B17,Cenník[Kód]),3),"")</f>
        <v/>
      </c>
      <c r="F17" s="24" t="str">
        <f t="shared" si="0"/>
        <v/>
      </c>
      <c r="G17" s="16"/>
    </row>
    <row r="18" spans="1:7" ht="15" customHeight="1" x14ac:dyDescent="0.25">
      <c r="A18" s="20">
        <v>10</v>
      </c>
      <c r="B18" s="21" t="str">
        <f>IFERROR(INDEX(Výskyt[[poradie]:[kód-P]],MATCH(A18,Výskyt[poradie],0),2),"")</f>
        <v/>
      </c>
      <c r="C18" s="21" t="str">
        <f>IFERROR(INDEX(Cenník[#Data],MATCH($B18,Cenník[Kód]),2),"")</f>
        <v/>
      </c>
      <c r="D18" s="22" t="str">
        <f>IFERROR(INDEX(Výskyt[[Kód]:[ks]],MATCH(B18,Výskyt[Kód]),2),"")</f>
        <v/>
      </c>
      <c r="E18" s="23" t="str">
        <f>IFERROR(INDEX(Cenník[#Data],MATCH($B18,Cenník[Kód]),3),"")</f>
        <v/>
      </c>
      <c r="F18" s="24" t="str">
        <f t="shared" si="0"/>
        <v/>
      </c>
      <c r="G18" s="16"/>
    </row>
    <row r="19" spans="1:7" ht="15" customHeight="1" x14ac:dyDescent="0.25">
      <c r="A19" s="20">
        <v>11</v>
      </c>
      <c r="B19" s="21" t="str">
        <f>IFERROR(INDEX(Výskyt[[poradie]:[kód-P]],MATCH(A19,Výskyt[poradie],0),2),"")</f>
        <v/>
      </c>
      <c r="C19" s="21" t="str">
        <f>IFERROR(INDEX(Cenník[#Data],MATCH($B19,Cenník[Kód]),2),"")</f>
        <v/>
      </c>
      <c r="D19" s="22" t="str">
        <f>IFERROR(INDEX(Výskyt[[Kód]:[ks]],MATCH(B19,Výskyt[Kód]),2),"")</f>
        <v/>
      </c>
      <c r="E19" s="23" t="str">
        <f>IFERROR(INDEX(Cenník[#Data],MATCH($B19,Cenník[Kód]),3),"")</f>
        <v/>
      </c>
      <c r="F19" s="24" t="str">
        <f t="shared" si="0"/>
        <v/>
      </c>
      <c r="G19" s="16"/>
    </row>
    <row r="20" spans="1:7" ht="15" customHeight="1" x14ac:dyDescent="0.25">
      <c r="A20" s="20">
        <v>12</v>
      </c>
      <c r="B20" s="21" t="str">
        <f>IFERROR(INDEX(Výskyt[[poradie]:[kód-P]],MATCH(A20,Výskyt[poradie],0),2),"")</f>
        <v/>
      </c>
      <c r="C20" s="21" t="str">
        <f>IFERROR(INDEX(Cenník[#Data],MATCH($B20,Cenník[Kód]),2),"")</f>
        <v/>
      </c>
      <c r="D20" s="22" t="str">
        <f>IFERROR(INDEX(Výskyt[[Kód]:[ks]],MATCH(B20,Výskyt[Kód]),2),"")</f>
        <v/>
      </c>
      <c r="E20" s="23" t="str">
        <f>IFERROR(INDEX(Cenník[#Data],MATCH($B20,Cenník[Kód]),3),"")</f>
        <v/>
      </c>
      <c r="F20" s="24" t="str">
        <f t="shared" si="0"/>
        <v/>
      </c>
      <c r="G20" s="16"/>
    </row>
    <row r="21" spans="1:7" ht="15" customHeight="1" x14ac:dyDescent="0.25">
      <c r="A21" s="20">
        <v>13</v>
      </c>
      <c r="B21" s="21" t="str">
        <f>IFERROR(INDEX(Výskyt[[poradie]:[kód-P]],MATCH(A21,Výskyt[poradie],0),2),"")</f>
        <v/>
      </c>
      <c r="C21" s="21" t="str">
        <f>IFERROR(INDEX(Cenník[#Data],MATCH($B21,Cenník[Kód]),2),"")</f>
        <v/>
      </c>
      <c r="D21" s="22" t="str">
        <f>IFERROR(INDEX(Výskyt[[Kód]:[ks]],MATCH(B21,Výskyt[Kód]),2),"")</f>
        <v/>
      </c>
      <c r="E21" s="23" t="str">
        <f>IFERROR(INDEX(Cenník[#Data],MATCH($B21,Cenník[Kód]),3),"")</f>
        <v/>
      </c>
      <c r="F21" s="24" t="str">
        <f t="shared" si="0"/>
        <v/>
      </c>
      <c r="G21" s="16"/>
    </row>
    <row r="22" spans="1:7" ht="15" customHeight="1" x14ac:dyDescent="0.25">
      <c r="A22" s="20">
        <v>14</v>
      </c>
      <c r="B22" s="21" t="str">
        <f>IFERROR(INDEX(Výskyt[[poradie]:[kód-P]],MATCH(A22,Výskyt[poradie],0),2),"")</f>
        <v/>
      </c>
      <c r="C22" s="21" t="str">
        <f>IFERROR(INDEX(Cenník[#Data],MATCH($B22,Cenník[Kód]),2),"")</f>
        <v/>
      </c>
      <c r="D22" s="22" t="str">
        <f>IFERROR(INDEX(Výskyt[[Kód]:[ks]],MATCH(B22,Výskyt[Kód]),2),"")</f>
        <v/>
      </c>
      <c r="E22" s="23" t="str">
        <f>IFERROR(INDEX(Cenník[#Data],MATCH($B22,Cenník[Kód]),3),"")</f>
        <v/>
      </c>
      <c r="F22" s="24" t="str">
        <f t="shared" si="0"/>
        <v/>
      </c>
      <c r="G22" s="16"/>
    </row>
    <row r="23" spans="1:7" ht="15" customHeight="1" x14ac:dyDescent="0.25">
      <c r="A23" s="20">
        <v>15</v>
      </c>
      <c r="B23" s="21" t="str">
        <f>IFERROR(INDEX(Výskyt[[poradie]:[kód-P]],MATCH(A23,Výskyt[poradie],0),2),"")</f>
        <v/>
      </c>
      <c r="C23" s="21" t="str">
        <f>IFERROR(INDEX(Cenník[#Data],MATCH($B23,Cenník[Kód]),2),"")</f>
        <v/>
      </c>
      <c r="D23" s="22" t="str">
        <f>IFERROR(INDEX(Výskyt[[Kód]:[ks]],MATCH(B23,Výskyt[Kód]),2),"")</f>
        <v/>
      </c>
      <c r="E23" s="23" t="str">
        <f>IFERROR(INDEX(Cenník[#Data],MATCH($B23,Cenník[Kód]),3),"")</f>
        <v/>
      </c>
      <c r="F23" s="24" t="str">
        <f t="shared" si="0"/>
        <v/>
      </c>
      <c r="G23" s="16"/>
    </row>
    <row r="24" spans="1:7" ht="15" customHeight="1" x14ac:dyDescent="0.25">
      <c r="A24" s="20">
        <v>16</v>
      </c>
      <c r="B24" s="21" t="str">
        <f>IFERROR(INDEX(Výskyt[[poradie]:[kód-P]],MATCH(A24,Výskyt[poradie],0),2),"")</f>
        <v/>
      </c>
      <c r="C24" s="21" t="str">
        <f>IFERROR(INDEX(Cenník[#Data],MATCH($B24,Cenník[Kód]),2),"")</f>
        <v/>
      </c>
      <c r="D24" s="22" t="str">
        <f>IFERROR(INDEX(Výskyt[[Kód]:[ks]],MATCH(B24,Výskyt[Kód]),2),"")</f>
        <v/>
      </c>
      <c r="E24" s="23" t="str">
        <f>IFERROR(INDEX(Cenník[#Data],MATCH($B24,Cenník[Kód]),3),"")</f>
        <v/>
      </c>
      <c r="F24" s="24" t="str">
        <f t="shared" si="0"/>
        <v/>
      </c>
      <c r="G24" s="16"/>
    </row>
    <row r="25" spans="1:7" ht="15" customHeight="1" x14ac:dyDescent="0.25">
      <c r="A25" s="20">
        <v>17</v>
      </c>
      <c r="B25" s="21" t="str">
        <f>IFERROR(INDEX(Výskyt[[poradie]:[kód-P]],MATCH(A25,Výskyt[poradie],0),2),"")</f>
        <v/>
      </c>
      <c r="C25" s="21" t="str">
        <f>IFERROR(INDEX(Cenník[#Data],MATCH($B25,Cenník[Kód]),2),"")</f>
        <v/>
      </c>
      <c r="D25" s="22" t="str">
        <f>IFERROR(INDEX(Výskyt[[Kód]:[ks]],MATCH(B25,Výskyt[Kód]),2),"")</f>
        <v/>
      </c>
      <c r="E25" s="23" t="str">
        <f>IFERROR(INDEX(Cenník[#Data],MATCH($B25,Cenník[Kód]),3),"")</f>
        <v/>
      </c>
      <c r="F25" s="24" t="str">
        <f t="shared" si="0"/>
        <v/>
      </c>
      <c r="G25" s="16"/>
    </row>
    <row r="26" spans="1:7" ht="15" customHeight="1" x14ac:dyDescent="0.25">
      <c r="A26" s="20">
        <v>18</v>
      </c>
      <c r="B26" s="21" t="str">
        <f>IFERROR(INDEX(Výskyt[[poradie]:[kód-P]],MATCH(A26,Výskyt[poradie],0),2),"")</f>
        <v/>
      </c>
      <c r="C26" s="21" t="str">
        <f>IFERROR(INDEX(Cenník[#Data],MATCH($B26,Cenník[Kód]),2),"")</f>
        <v/>
      </c>
      <c r="D26" s="22" t="str">
        <f>IFERROR(INDEX(Výskyt[[Kód]:[ks]],MATCH(B26,Výskyt[Kód]),2),"")</f>
        <v/>
      </c>
      <c r="E26" s="23" t="str">
        <f>IFERROR(INDEX(Cenník[#Data],MATCH($B26,Cenník[Kód]),3),"")</f>
        <v/>
      </c>
      <c r="F26" s="24" t="str">
        <f t="shared" si="0"/>
        <v/>
      </c>
      <c r="G26" s="16"/>
    </row>
    <row r="27" spans="1:7" ht="15" customHeight="1" x14ac:dyDescent="0.25">
      <c r="A27" s="20">
        <v>19</v>
      </c>
      <c r="B27" s="21" t="str">
        <f>IFERROR(INDEX(Výskyt[[poradie]:[kód-P]],MATCH(A27,Výskyt[poradie],0),2),"")</f>
        <v/>
      </c>
      <c r="C27" s="21" t="str">
        <f>IFERROR(INDEX(Cenník[#Data],MATCH($B27,Cenník[Kód]),2),"")</f>
        <v/>
      </c>
      <c r="D27" s="22" t="str">
        <f>IFERROR(INDEX(Výskyt[[Kód]:[ks]],MATCH(B27,Výskyt[Kód]),2),"")</f>
        <v/>
      </c>
      <c r="E27" s="23" t="str">
        <f>IFERROR(INDEX(Cenník[#Data],MATCH($B27,Cenník[Kód]),3),"")</f>
        <v/>
      </c>
      <c r="F27" s="24" t="str">
        <f t="shared" si="0"/>
        <v/>
      </c>
      <c r="G27" s="16"/>
    </row>
    <row r="28" spans="1:7" ht="15" customHeight="1" x14ac:dyDescent="0.25">
      <c r="A28" s="20">
        <v>20</v>
      </c>
      <c r="B28" s="21" t="str">
        <f>IFERROR(INDEX(Výskyt[[poradie]:[kód-P]],MATCH(A28,Výskyt[poradie],0),2),"")</f>
        <v/>
      </c>
      <c r="C28" s="21" t="str">
        <f>IFERROR(INDEX(Cenník[#Data],MATCH($B28,Cenník[Kód]),2),"")</f>
        <v/>
      </c>
      <c r="D28" s="22" t="str">
        <f>IFERROR(INDEX(Výskyt[[Kód]:[ks]],MATCH(B28,Výskyt[Kód]),2),"")</f>
        <v/>
      </c>
      <c r="E28" s="23" t="str">
        <f>IFERROR(INDEX(Cenník[#Data],MATCH($B28,Cenník[Kód]),3),"")</f>
        <v/>
      </c>
      <c r="F28" s="24" t="str">
        <f t="shared" si="0"/>
        <v/>
      </c>
      <c r="G28" s="16"/>
    </row>
    <row r="29" spans="1:7" ht="15" customHeight="1" x14ac:dyDescent="0.25">
      <c r="A29" s="20">
        <v>21</v>
      </c>
      <c r="B29" s="21" t="str">
        <f>IFERROR(INDEX(Výskyt[[poradie]:[kód-P]],MATCH(A29,Výskyt[poradie],0),2),"")</f>
        <v/>
      </c>
      <c r="C29" s="21" t="str">
        <f>IFERROR(INDEX(Cenník[#Data],MATCH($B29,Cenník[Kód]),2),"")</f>
        <v/>
      </c>
      <c r="D29" s="22" t="str">
        <f>IFERROR(INDEX(Výskyt[[Kód]:[ks]],MATCH(B29,Výskyt[Kód]),2),"")</f>
        <v/>
      </c>
      <c r="E29" s="23" t="str">
        <f>IFERROR(INDEX(Cenník[#Data],MATCH($B29,Cenník[Kód]),3),"")</f>
        <v/>
      </c>
      <c r="F29" s="24" t="str">
        <f t="shared" si="0"/>
        <v/>
      </c>
      <c r="G29" s="16"/>
    </row>
    <row r="30" spans="1:7" ht="15" customHeight="1" x14ac:dyDescent="0.25">
      <c r="A30" s="20">
        <v>22</v>
      </c>
      <c r="B30" s="21" t="str">
        <f>IFERROR(INDEX(Výskyt[[poradie]:[kód-P]],MATCH(A30,Výskyt[poradie],0),2),"")</f>
        <v/>
      </c>
      <c r="C30" s="21" t="str">
        <f>IFERROR(INDEX(Cenník[#Data],MATCH($B30,Cenník[Kód]),2),"")</f>
        <v/>
      </c>
      <c r="D30" s="22" t="str">
        <f>IFERROR(INDEX(Výskyt[[Kód]:[ks]],MATCH(B30,Výskyt[Kód]),2),"")</f>
        <v/>
      </c>
      <c r="E30" s="23" t="str">
        <f>IFERROR(INDEX(Cenník[#Data],MATCH($B30,Cenník[Kód]),3),"")</f>
        <v/>
      </c>
      <c r="F30" s="24" t="str">
        <f t="shared" si="0"/>
        <v/>
      </c>
      <c r="G30" s="16"/>
    </row>
    <row r="31" spans="1:7" ht="15" customHeight="1" x14ac:dyDescent="0.25">
      <c r="A31" s="20">
        <v>23</v>
      </c>
      <c r="B31" s="21" t="str">
        <f>IFERROR(INDEX(Výskyt[[poradie]:[kód-P]],MATCH(A31,Výskyt[poradie],0),2),"")</f>
        <v/>
      </c>
      <c r="C31" s="21" t="str">
        <f>IFERROR(INDEX(Cenník[#Data],MATCH($B31,Cenník[Kód]),2),"")</f>
        <v/>
      </c>
      <c r="D31" s="22" t="str">
        <f>IFERROR(INDEX(Výskyt[[Kód]:[ks]],MATCH(B31,Výskyt[Kód]),2),"")</f>
        <v/>
      </c>
      <c r="E31" s="23" t="str">
        <f>IFERROR(INDEX(Cenník[#Data],MATCH($B31,Cenník[Kód]),3),"")</f>
        <v/>
      </c>
      <c r="F31" s="24" t="str">
        <f t="shared" si="0"/>
        <v/>
      </c>
      <c r="G31" s="16"/>
    </row>
    <row r="32" spans="1:7" ht="15" customHeight="1" x14ac:dyDescent="0.25">
      <c r="A32" s="20">
        <v>24</v>
      </c>
      <c r="B32" s="21" t="str">
        <f>IFERROR(INDEX(Výskyt[[poradie]:[kód-P]],MATCH(A32,Výskyt[poradie],0),2),"")</f>
        <v/>
      </c>
      <c r="C32" s="21" t="str">
        <f>IFERROR(INDEX(Cenník[#Data],MATCH($B32,Cenník[Kód]),2),"")</f>
        <v/>
      </c>
      <c r="D32" s="22" t="str">
        <f>IFERROR(INDEX(Výskyt[[Kód]:[ks]],MATCH(B32,Výskyt[Kód]),2),"")</f>
        <v/>
      </c>
      <c r="E32" s="23" t="str">
        <f>IFERROR(INDEX(Cenník[#Data],MATCH($B32,Cenník[Kód]),3),"")</f>
        <v/>
      </c>
      <c r="F32" s="24" t="str">
        <f t="shared" si="0"/>
        <v/>
      </c>
      <c r="G32" s="16"/>
    </row>
    <row r="33" spans="1:7" ht="15" customHeight="1" x14ac:dyDescent="0.25">
      <c r="A33" s="20">
        <v>25</v>
      </c>
      <c r="B33" s="21" t="str">
        <f>IFERROR(INDEX(Výskyt[[poradie]:[kód-P]],MATCH(A33,Výskyt[poradie],0),2),"")</f>
        <v/>
      </c>
      <c r="C33" s="21" t="str">
        <f>IFERROR(INDEX(Cenník[#Data],MATCH($B33,Cenník[Kód]),2),"")</f>
        <v/>
      </c>
      <c r="D33" s="22" t="str">
        <f>IFERROR(INDEX(Výskyt[[Kód]:[ks]],MATCH(B33,Výskyt[Kód]),2),"")</f>
        <v/>
      </c>
      <c r="E33" s="23" t="str">
        <f>IFERROR(INDEX(Cenník[#Data],MATCH($B33,Cenník[Kód]),3),"")</f>
        <v/>
      </c>
      <c r="F33" s="24" t="str">
        <f t="shared" si="0"/>
        <v/>
      </c>
      <c r="G33" s="16"/>
    </row>
    <row r="34" spans="1:7" ht="15" customHeight="1" x14ac:dyDescent="0.25">
      <c r="A34" s="20">
        <v>26</v>
      </c>
      <c r="B34" s="21" t="str">
        <f>IFERROR(INDEX(Výskyt[[poradie]:[kód-P]],MATCH(A34,Výskyt[poradie],0),2),"")</f>
        <v/>
      </c>
      <c r="C34" s="21" t="str">
        <f>IFERROR(INDEX(Cenník[#Data],MATCH($B34,Cenník[Kód]),2),"")</f>
        <v/>
      </c>
      <c r="D34" s="22" t="str">
        <f>IFERROR(INDEX(Výskyt[[Kód]:[ks]],MATCH(B34,Výskyt[Kód]),2),"")</f>
        <v/>
      </c>
      <c r="E34" s="23" t="str">
        <f>IFERROR(INDEX(Cenník[#Data],MATCH($B34,Cenník[Kód]),3),"")</f>
        <v/>
      </c>
      <c r="F34" s="24" t="str">
        <f t="shared" si="0"/>
        <v/>
      </c>
      <c r="G34" s="16"/>
    </row>
    <row r="35" spans="1:7" ht="15" customHeight="1" x14ac:dyDescent="0.25">
      <c r="A35" s="20">
        <v>27</v>
      </c>
      <c r="B35" s="21" t="str">
        <f>IFERROR(INDEX(Výskyt[[poradie]:[kód-P]],MATCH(A35,Výskyt[poradie],0),2),"")</f>
        <v/>
      </c>
      <c r="C35" s="21" t="str">
        <f>IFERROR(INDEX(Cenník[#Data],MATCH($B35,Cenník[Kód]),2),"")</f>
        <v/>
      </c>
      <c r="D35" s="22" t="str">
        <f>IFERROR(INDEX(Výskyt[[Kód]:[ks]],MATCH(B35,Výskyt[Kód]),2),"")</f>
        <v/>
      </c>
      <c r="E35" s="23" t="str">
        <f>IFERROR(INDEX(Cenník[#Data],MATCH($B35,Cenník[Kód]),3),"")</f>
        <v/>
      </c>
      <c r="F35" s="24" t="str">
        <f t="shared" si="0"/>
        <v/>
      </c>
      <c r="G35" s="16"/>
    </row>
    <row r="36" spans="1:7" ht="15" customHeight="1" x14ac:dyDescent="0.25">
      <c r="A36" s="20">
        <v>28</v>
      </c>
      <c r="B36" s="21" t="str">
        <f>IFERROR(INDEX(Výskyt[[poradie]:[kód-P]],MATCH(A36,Výskyt[poradie],0),2),"")</f>
        <v/>
      </c>
      <c r="C36" s="21" t="str">
        <f>IFERROR(INDEX(Cenník[#Data],MATCH($B36,Cenník[Kód]),2),"")</f>
        <v/>
      </c>
      <c r="D36" s="22" t="str">
        <f>IFERROR(INDEX(Výskyt[[Kód]:[ks]],MATCH(B36,Výskyt[Kód]),2),"")</f>
        <v/>
      </c>
      <c r="E36" s="23" t="str">
        <f>IFERROR(INDEX(Cenník[#Data],MATCH($B36,Cenník[Kód]),3),"")</f>
        <v/>
      </c>
      <c r="F36" s="24" t="str">
        <f t="shared" si="0"/>
        <v/>
      </c>
      <c r="G36" s="16"/>
    </row>
    <row r="37" spans="1:7" ht="15" customHeight="1" x14ac:dyDescent="0.25">
      <c r="A37" s="20">
        <v>29</v>
      </c>
      <c r="B37" s="21" t="str">
        <f>IFERROR(INDEX(Výskyt[[poradie]:[kód-P]],MATCH(A37,Výskyt[poradie],0),2),"")</f>
        <v/>
      </c>
      <c r="C37" s="21" t="str">
        <f>IFERROR(INDEX(Cenník[#Data],MATCH($B37,Cenník[Kód]),2),"")</f>
        <v/>
      </c>
      <c r="D37" s="22" t="str">
        <f>IFERROR(INDEX(Výskyt[[Kód]:[ks]],MATCH(B37,Výskyt[Kód]),2),"")</f>
        <v/>
      </c>
      <c r="E37" s="23" t="str">
        <f>IFERROR(INDEX(Cenník[#Data],MATCH($B37,Cenník[Kód]),3),"")</f>
        <v/>
      </c>
      <c r="F37" s="24" t="str">
        <f t="shared" si="0"/>
        <v/>
      </c>
      <c r="G37" s="16"/>
    </row>
    <row r="38" spans="1:7" ht="15" customHeight="1" x14ac:dyDescent="0.25">
      <c r="A38" s="20">
        <v>30</v>
      </c>
      <c r="B38" s="21" t="str">
        <f>IFERROR(INDEX(Výskyt[[poradie]:[kód-P]],MATCH(A38,Výskyt[poradie],0),2),"")</f>
        <v/>
      </c>
      <c r="C38" s="21" t="str">
        <f>IFERROR(INDEX(Cenník[#Data],MATCH($B38,Cenník[Kód]),2),"")</f>
        <v/>
      </c>
      <c r="D38" s="22" t="str">
        <f>IFERROR(INDEX(Výskyt[[Kód]:[ks]],MATCH(B38,Výskyt[Kód]),2),"")</f>
        <v/>
      </c>
      <c r="E38" s="23" t="str">
        <f>IFERROR(INDEX(Cenník[#Data],MATCH($B38,Cenník[Kód]),3),"")</f>
        <v/>
      </c>
      <c r="F38" s="24" t="str">
        <f t="shared" si="0"/>
        <v/>
      </c>
      <c r="G38" s="16"/>
    </row>
    <row r="39" spans="1:7" ht="15" customHeight="1" x14ac:dyDescent="0.25">
      <c r="A39" s="20">
        <v>31</v>
      </c>
      <c r="B39" s="21" t="str">
        <f>IFERROR(INDEX(Výskyt[[poradie]:[kód-P]],MATCH(A39,Výskyt[poradie],0),2),"")</f>
        <v/>
      </c>
      <c r="C39" s="21" t="str">
        <f>IFERROR(INDEX(Cenník[#Data],MATCH($B39,Cenník[Kód]),2),"")</f>
        <v/>
      </c>
      <c r="D39" s="22" t="str">
        <f>IFERROR(INDEX(Výskyt[[Kód]:[ks]],MATCH(B39,Výskyt[Kód]),2),"")</f>
        <v/>
      </c>
      <c r="E39" s="23" t="str">
        <f>IFERROR(INDEX(Cenník[#Data],MATCH($B39,Cenník[Kód]),3),"")</f>
        <v/>
      </c>
      <c r="F39" s="24" t="str">
        <f t="shared" si="0"/>
        <v/>
      </c>
      <c r="G39" s="16"/>
    </row>
    <row r="40" spans="1:7" ht="15" customHeight="1" x14ac:dyDescent="0.25">
      <c r="A40" s="20">
        <v>32</v>
      </c>
      <c r="B40" s="21" t="str">
        <f>IFERROR(INDEX(Výskyt[[poradie]:[kód-P]],MATCH(A40,Výskyt[poradie],0),2),"")</f>
        <v/>
      </c>
      <c r="C40" s="21" t="str">
        <f>IFERROR(INDEX(Cenník[#Data],MATCH($B40,Cenník[Kód]),2),"")</f>
        <v/>
      </c>
      <c r="D40" s="22" t="str">
        <f>IFERROR(INDEX(Výskyt[[Kód]:[ks]],MATCH(B40,Výskyt[Kód]),2),"")</f>
        <v/>
      </c>
      <c r="E40" s="23" t="str">
        <f>IFERROR(INDEX(Cenník[#Data],MATCH($B40,Cenník[Kód]),3),"")</f>
        <v/>
      </c>
      <c r="F40" s="24" t="str">
        <f t="shared" si="0"/>
        <v/>
      </c>
      <c r="G40" s="16"/>
    </row>
    <row r="41" spans="1:7" ht="15" customHeight="1" x14ac:dyDescent="0.25">
      <c r="A41" s="20">
        <v>33</v>
      </c>
      <c r="B41" s="21" t="str">
        <f>IFERROR(INDEX(Výskyt[[poradie]:[kód-P]],MATCH(A41,Výskyt[poradie],0),2),"")</f>
        <v/>
      </c>
      <c r="C41" s="21" t="str">
        <f>IFERROR(INDEX(Cenník[#Data],MATCH($B41,Cenník[Kód]),2),"")</f>
        <v/>
      </c>
      <c r="D41" s="22" t="str">
        <f>IFERROR(INDEX(Výskyt[[Kód]:[ks]],MATCH(B41,Výskyt[Kód]),2),"")</f>
        <v/>
      </c>
      <c r="E41" s="23" t="str">
        <f>IFERROR(INDEX(Cenník[#Data],MATCH($B41,Cenník[Kód]),3),"")</f>
        <v/>
      </c>
      <c r="F41" s="24" t="str">
        <f t="shared" si="0"/>
        <v/>
      </c>
      <c r="G41" s="16"/>
    </row>
    <row r="42" spans="1:7" ht="15" customHeight="1" x14ac:dyDescent="0.25">
      <c r="A42" s="20">
        <v>34</v>
      </c>
      <c r="B42" s="21" t="str">
        <f>IFERROR(INDEX(Výskyt[[poradie]:[kód-P]],MATCH(A42,Výskyt[poradie],0),2),"")</f>
        <v/>
      </c>
      <c r="C42" s="21" t="str">
        <f>IFERROR(INDEX(Cenník[#Data],MATCH($B42,Cenník[Kód]),2),"")</f>
        <v/>
      </c>
      <c r="D42" s="22" t="str">
        <f>IFERROR(INDEX(Výskyt[[Kód]:[ks]],MATCH(B42,Výskyt[Kód]),2),"")</f>
        <v/>
      </c>
      <c r="E42" s="23" t="str">
        <f>IFERROR(INDEX(Cenník[#Data],MATCH($B42,Cenník[Kód]),3),"")</f>
        <v/>
      </c>
      <c r="F42" s="24" t="str">
        <f t="shared" si="0"/>
        <v/>
      </c>
      <c r="G42" s="16"/>
    </row>
    <row r="43" spans="1:7" ht="15" customHeight="1" x14ac:dyDescent="0.25">
      <c r="A43" s="20">
        <v>35</v>
      </c>
      <c r="B43" s="21" t="str">
        <f>IFERROR(INDEX(Výskyt[[poradie]:[kód-P]],MATCH(A43,Výskyt[poradie],0),2),"")</f>
        <v/>
      </c>
      <c r="C43" s="21" t="str">
        <f>IFERROR(INDEX(Cenník[#Data],MATCH($B43,Cenník[Kód]),2),"")</f>
        <v/>
      </c>
      <c r="D43" s="22" t="str">
        <f>IFERROR(INDEX(Výskyt[[Kód]:[ks]],MATCH(B43,Výskyt[Kód]),2),"")</f>
        <v/>
      </c>
      <c r="E43" s="23" t="str">
        <f>IFERROR(INDEX(Cenník[#Data],MATCH($B43,Cenník[Kód]),3),"")</f>
        <v/>
      </c>
      <c r="F43" s="24" t="str">
        <f t="shared" si="0"/>
        <v/>
      </c>
      <c r="G43" s="16"/>
    </row>
    <row r="44" spans="1:7" ht="15" customHeight="1" x14ac:dyDescent="0.25">
      <c r="A44" s="20">
        <v>36</v>
      </c>
      <c r="B44" s="21" t="str">
        <f>IFERROR(INDEX(Výskyt[[poradie]:[kód-P]],MATCH(A44,Výskyt[poradie],0),2),"")</f>
        <v/>
      </c>
      <c r="C44" s="21" t="str">
        <f>IFERROR(INDEX(Cenník[#Data],MATCH($B44,Cenník[Kód]),2),"")</f>
        <v/>
      </c>
      <c r="D44" s="22" t="str">
        <f>IFERROR(INDEX(Výskyt[[Kód]:[ks]],MATCH(B44,Výskyt[Kód]),2),"")</f>
        <v/>
      </c>
      <c r="E44" s="23" t="str">
        <f>IFERROR(INDEX(Cenník[#Data],MATCH($B44,Cenník[Kód]),3),"")</f>
        <v/>
      </c>
      <c r="F44" s="24" t="str">
        <f t="shared" si="0"/>
        <v/>
      </c>
      <c r="G44" s="16"/>
    </row>
    <row r="45" spans="1:7" ht="15" customHeight="1" x14ac:dyDescent="0.25">
      <c r="A45" s="20">
        <v>37</v>
      </c>
      <c r="B45" s="21" t="str">
        <f>IFERROR(INDEX(Výskyt[[poradie]:[kód-P]],MATCH(A45,Výskyt[poradie],0),2),"")</f>
        <v/>
      </c>
      <c r="C45" s="21" t="str">
        <f>IFERROR(INDEX(Cenník[#Data],MATCH($B45,Cenník[Kód]),2),"")</f>
        <v/>
      </c>
      <c r="D45" s="22" t="str">
        <f>IFERROR(INDEX(Výskyt[[Kód]:[ks]],MATCH(B45,Výskyt[Kód]),2),"")</f>
        <v/>
      </c>
      <c r="E45" s="23" t="str">
        <f>IFERROR(INDEX(Cenník[#Data],MATCH($B45,Cenník[Kód]),3),"")</f>
        <v/>
      </c>
      <c r="F45" s="24" t="str">
        <f t="shared" si="0"/>
        <v/>
      </c>
      <c r="G45" s="16"/>
    </row>
    <row r="46" spans="1:7" ht="15" customHeight="1" x14ac:dyDescent="0.25">
      <c r="A46" s="20">
        <v>38</v>
      </c>
      <c r="B46" s="21" t="str">
        <f>IFERROR(INDEX(Výskyt[[poradie]:[kód-P]],MATCH(A46,Výskyt[poradie],0),2),"")</f>
        <v/>
      </c>
      <c r="C46" s="21" t="str">
        <f>IFERROR(INDEX(Cenník[#Data],MATCH($B46,Cenník[Kód]),2),"")</f>
        <v/>
      </c>
      <c r="D46" s="22" t="str">
        <f>IFERROR(INDEX(Výskyt[[Kód]:[ks]],MATCH(B46,Výskyt[Kód]),2),"")</f>
        <v/>
      </c>
      <c r="E46" s="23" t="str">
        <f>IFERROR(INDEX(Cenník[#Data],MATCH($B46,Cenník[Kód]),3),"")</f>
        <v/>
      </c>
      <c r="F46" s="24" t="str">
        <f t="shared" si="0"/>
        <v/>
      </c>
      <c r="G46" s="16"/>
    </row>
    <row r="47" spans="1:7" ht="15" customHeight="1" x14ac:dyDescent="0.25">
      <c r="A47" s="20">
        <v>39</v>
      </c>
      <c r="B47" s="21" t="str">
        <f>IFERROR(INDEX(Výskyt[[poradie]:[kód-P]],MATCH(A47,Výskyt[poradie],0),2),"")</f>
        <v/>
      </c>
      <c r="C47" s="21" t="str">
        <f>IFERROR(INDEX(Cenník[#Data],MATCH($B47,Cenník[Kód]),2),"")</f>
        <v/>
      </c>
      <c r="D47" s="22" t="str">
        <f>IFERROR(INDEX(Výskyt[[Kód]:[ks]],MATCH(B47,Výskyt[Kód]),2),"")</f>
        <v/>
      </c>
      <c r="E47" s="23" t="str">
        <f>IFERROR(INDEX(Cenník[#Data],MATCH($B47,Cenník[Kód]),3),"")</f>
        <v/>
      </c>
      <c r="F47" s="24" t="str">
        <f t="shared" si="0"/>
        <v/>
      </c>
      <c r="G47" s="16"/>
    </row>
    <row r="48" spans="1:7" ht="15" customHeight="1" x14ac:dyDescent="0.25">
      <c r="A48" s="20">
        <v>40</v>
      </c>
      <c r="B48" s="21" t="str">
        <f>IFERROR(INDEX(Výskyt[[poradie]:[kód-P]],MATCH(A48,Výskyt[poradie],0),2),"")</f>
        <v/>
      </c>
      <c r="C48" s="21" t="str">
        <f>IFERROR(INDEX(Cenník[#Data],MATCH($B48,Cenník[Kód]),2),"")</f>
        <v/>
      </c>
      <c r="D48" s="22" t="str">
        <f>IFERROR(INDEX(Výskyt[[Kód]:[ks]],MATCH(B48,Výskyt[Kód]),2),"")</f>
        <v/>
      </c>
      <c r="E48" s="23" t="str">
        <f>IFERROR(INDEX(Cenník[#Data],MATCH($B48,Cenník[Kód]),3),"")</f>
        <v/>
      </c>
      <c r="F48" s="24" t="str">
        <f t="shared" si="0"/>
        <v/>
      </c>
      <c r="G48" s="16"/>
    </row>
    <row r="49" spans="1:7" ht="15" customHeight="1" x14ac:dyDescent="0.25">
      <c r="A49" s="20">
        <v>41</v>
      </c>
      <c r="B49" s="21" t="str">
        <f>IFERROR(INDEX(Výskyt[[poradie]:[kód-P]],MATCH(A49,Výskyt[poradie],0),2),"")</f>
        <v/>
      </c>
      <c r="C49" s="21" t="str">
        <f>IFERROR(INDEX(Cenník[#Data],MATCH($B49,Cenník[Kód]),2),"")</f>
        <v/>
      </c>
      <c r="D49" s="22" t="str">
        <f>IFERROR(INDEX(Výskyt[[Kód]:[ks]],MATCH(B49,Výskyt[Kód]),2),"")</f>
        <v/>
      </c>
      <c r="E49" s="23" t="str">
        <f>IFERROR(INDEX(Cenník[#Data],MATCH($B49,Cenník[Kód]),3),"")</f>
        <v/>
      </c>
      <c r="F49" s="24" t="str">
        <f t="shared" si="0"/>
        <v/>
      </c>
      <c r="G49" s="16"/>
    </row>
    <row r="50" spans="1:7" ht="15" customHeight="1" x14ac:dyDescent="0.25">
      <c r="A50" s="20">
        <v>42</v>
      </c>
      <c r="B50" s="21" t="str">
        <f>IFERROR(INDEX(Výskyt[[poradie]:[kód-P]],MATCH(A50,Výskyt[poradie],0),2),"")</f>
        <v/>
      </c>
      <c r="C50" s="21" t="str">
        <f>IFERROR(INDEX(Cenník[#Data],MATCH($B50,Cenník[Kód]),2),"")</f>
        <v/>
      </c>
      <c r="D50" s="22" t="str">
        <f>IFERROR(INDEX(Výskyt[[Kód]:[ks]],MATCH(B50,Výskyt[Kód]),2),"")</f>
        <v/>
      </c>
      <c r="E50" s="23" t="str">
        <f>IFERROR(INDEX(Cenník[#Data],MATCH($B50,Cenník[Kód]),3),"")</f>
        <v/>
      </c>
      <c r="F50" s="24" t="str">
        <f t="shared" si="0"/>
        <v/>
      </c>
      <c r="G50" s="16"/>
    </row>
    <row r="51" spans="1:7" ht="15" customHeight="1" x14ac:dyDescent="0.25">
      <c r="A51" s="20">
        <v>43</v>
      </c>
      <c r="B51" s="21" t="str">
        <f>IFERROR(INDEX(Výskyt[[poradie]:[kód-P]],MATCH(A51,Výskyt[poradie],0),2),"")</f>
        <v/>
      </c>
      <c r="C51" s="21" t="str">
        <f>IFERROR(INDEX(Cenník[#Data],MATCH($B51,Cenník[Kód]),2),"")</f>
        <v/>
      </c>
      <c r="D51" s="22" t="str">
        <f>IFERROR(INDEX(Výskyt[[Kód]:[ks]],MATCH(B51,Výskyt[Kód]),2),"")</f>
        <v/>
      </c>
      <c r="E51" s="23" t="str">
        <f>IFERROR(INDEX(Cenník[#Data],MATCH($B51,Cenník[Kód]),3),"")</f>
        <v/>
      </c>
      <c r="F51" s="24" t="str">
        <f t="shared" si="0"/>
        <v/>
      </c>
      <c r="G51" s="16"/>
    </row>
    <row r="52" spans="1:7" ht="15" customHeight="1" x14ac:dyDescent="0.25">
      <c r="A52" s="20">
        <v>44</v>
      </c>
      <c r="B52" s="21" t="str">
        <f>IFERROR(INDEX(Výskyt[[poradie]:[kód-P]],MATCH(A52,Výskyt[poradie],0),2),"")</f>
        <v/>
      </c>
      <c r="C52" s="21" t="str">
        <f>IFERROR(INDEX(Cenník[#Data],MATCH($B52,Cenník[Kód]),2),"")</f>
        <v/>
      </c>
      <c r="D52" s="22" t="str">
        <f>IFERROR(INDEX(Výskyt[[Kód]:[ks]],MATCH(B52,Výskyt[Kód]),2),"")</f>
        <v/>
      </c>
      <c r="E52" s="23" t="str">
        <f>IFERROR(INDEX(Cenník[#Data],MATCH($B52,Cenník[Kód]),3),"")</f>
        <v/>
      </c>
      <c r="F52" s="24" t="str">
        <f t="shared" si="0"/>
        <v/>
      </c>
      <c r="G52" s="16"/>
    </row>
    <row r="53" spans="1:7" ht="15" customHeight="1" x14ac:dyDescent="0.25">
      <c r="A53" s="20">
        <v>45</v>
      </c>
      <c r="B53" s="21" t="str">
        <f>IFERROR(INDEX(Výskyt[[poradie]:[kód-P]],MATCH(A53,Výskyt[poradie],0),2),"")</f>
        <v/>
      </c>
      <c r="C53" s="21" t="str">
        <f>IFERROR(INDEX(Cenník[#Data],MATCH($B53,Cenník[Kód]),2),"")</f>
        <v/>
      </c>
      <c r="D53" s="22" t="str">
        <f>IFERROR(INDEX(Výskyt[[Kód]:[ks]],MATCH(B53,Výskyt[Kód]),2),"")</f>
        <v/>
      </c>
      <c r="E53" s="23" t="str">
        <f>IFERROR(INDEX(Cenník[#Data],MATCH($B53,Cenník[Kód]),3),"")</f>
        <v/>
      </c>
      <c r="F53" s="24" t="str">
        <f t="shared" si="0"/>
        <v/>
      </c>
      <c r="G53" s="16"/>
    </row>
    <row r="54" spans="1:7" ht="15" customHeight="1" x14ac:dyDescent="0.25">
      <c r="A54" s="20">
        <v>46</v>
      </c>
      <c r="B54" s="21" t="str">
        <f>IFERROR(INDEX(Výskyt[[poradie]:[kód-P]],MATCH(A54,Výskyt[poradie],0),2),"")</f>
        <v/>
      </c>
      <c r="C54" s="21" t="str">
        <f>IFERROR(INDEX(Cenník[#Data],MATCH($B54,Cenník[Kód]),2),"")</f>
        <v/>
      </c>
      <c r="D54" s="22" t="str">
        <f>IFERROR(INDEX(Výskyt[[Kód]:[ks]],MATCH(B54,Výskyt[Kód]),2),"")</f>
        <v/>
      </c>
      <c r="E54" s="23" t="str">
        <f>IFERROR(INDEX(Cenník[#Data],MATCH($B54,Cenník[Kód]),3),"")</f>
        <v/>
      </c>
      <c r="F54" s="24" t="str">
        <f t="shared" si="0"/>
        <v/>
      </c>
      <c r="G54" s="16"/>
    </row>
    <row r="55" spans="1:7" ht="15" customHeight="1" x14ac:dyDescent="0.25">
      <c r="A55" s="20">
        <v>47</v>
      </c>
      <c r="B55" s="21" t="str">
        <f>IFERROR(INDEX(Výskyt[[poradie]:[kód-P]],MATCH(A55,Výskyt[poradie],0),2),"")</f>
        <v/>
      </c>
      <c r="C55" s="21" t="str">
        <f>IFERROR(INDEX(Cenník[#Data],MATCH($B55,Cenník[Kód]),2),"")</f>
        <v/>
      </c>
      <c r="D55" s="22" t="str">
        <f>IFERROR(INDEX(Výskyt[[Kód]:[ks]],MATCH(B55,Výskyt[Kód]),2),"")</f>
        <v/>
      </c>
      <c r="E55" s="23" t="str">
        <f>IFERROR(INDEX(Cenník[#Data],MATCH($B55,Cenník[Kód]),3),"")</f>
        <v/>
      </c>
      <c r="F55" s="24" t="str">
        <f t="shared" si="0"/>
        <v/>
      </c>
      <c r="G55" s="16"/>
    </row>
    <row r="56" spans="1:7" ht="15" customHeight="1" x14ac:dyDescent="0.25">
      <c r="A56" s="20">
        <v>48</v>
      </c>
      <c r="B56" s="21" t="str">
        <f>IFERROR(INDEX(Výskyt[[poradie]:[kód-P]],MATCH(A56,Výskyt[poradie],0),2),"")</f>
        <v/>
      </c>
      <c r="C56" s="21" t="str">
        <f>IFERROR(INDEX(Cenník[#Data],MATCH($B56,Cenník[Kód]),2),"")</f>
        <v/>
      </c>
      <c r="D56" s="22" t="str">
        <f>IFERROR(INDEX(Výskyt[[Kód]:[ks]],MATCH(B56,Výskyt[Kód]),2),"")</f>
        <v/>
      </c>
      <c r="E56" s="23" t="str">
        <f>IFERROR(INDEX(Cenník[#Data],MATCH($B56,Cenník[Kód]),3),"")</f>
        <v/>
      </c>
      <c r="F56" s="24" t="str">
        <f t="shared" si="0"/>
        <v/>
      </c>
      <c r="G56" s="16"/>
    </row>
    <row r="57" spans="1:7" ht="15" customHeight="1" x14ac:dyDescent="0.25">
      <c r="A57" s="20">
        <v>49</v>
      </c>
      <c r="B57" s="21" t="str">
        <f>IFERROR(INDEX(Výskyt[[poradie]:[kód-P]],MATCH(A57,Výskyt[poradie],0),2),"")</f>
        <v/>
      </c>
      <c r="C57" s="21" t="str">
        <f>IFERROR(INDEX(Cenník[#Data],MATCH($B57,Cenník[Kód]),2),"")</f>
        <v/>
      </c>
      <c r="D57" s="22" t="str">
        <f>IFERROR(INDEX(Výskyt[[Kód]:[ks]],MATCH(B57,Výskyt[Kód]),2),"")</f>
        <v/>
      </c>
      <c r="E57" s="23" t="str">
        <f>IFERROR(INDEX(Cenník[#Data],MATCH($B57,Cenník[Kód]),3),"")</f>
        <v/>
      </c>
      <c r="F57" s="24" t="str">
        <f t="shared" si="0"/>
        <v/>
      </c>
      <c r="G57" s="16"/>
    </row>
    <row r="58" spans="1:7" ht="15" customHeight="1" x14ac:dyDescent="0.25">
      <c r="A58" s="20">
        <v>50</v>
      </c>
      <c r="B58" s="21" t="str">
        <f>IFERROR(INDEX(Výskyt[[poradie]:[kód-P]],MATCH(A58,Výskyt[poradie],0),2),"")</f>
        <v/>
      </c>
      <c r="C58" s="21" t="str">
        <f>IFERROR(INDEX(Cenník[#Data],MATCH($B58,Cenník[Kód]),2),"")</f>
        <v/>
      </c>
      <c r="D58" s="22" t="str">
        <f>IFERROR(INDEX(Výskyt[[Kód]:[ks]],MATCH(B58,Výskyt[Kód]),2),"")</f>
        <v/>
      </c>
      <c r="E58" s="23" t="str">
        <f>IFERROR(INDEX(Cenník[#Data],MATCH($B58,Cenník[Kód]),3),"")</f>
        <v/>
      </c>
      <c r="F58" s="24" t="str">
        <f t="shared" si="0"/>
        <v/>
      </c>
      <c r="G58" s="16"/>
    </row>
    <row r="59" spans="1:7" ht="15" customHeight="1" x14ac:dyDescent="0.25">
      <c r="A59" s="20">
        <v>51</v>
      </c>
      <c r="B59" s="21" t="str">
        <f>IFERROR(INDEX(Výskyt[[poradie]:[kód-P]],MATCH(A59,Výskyt[poradie],0),2),"")</f>
        <v/>
      </c>
      <c r="C59" s="21" t="str">
        <f>IFERROR(INDEX(Cenník[#Data],MATCH($B59,Cenník[Kód]),2),"")</f>
        <v/>
      </c>
      <c r="D59" s="22" t="str">
        <f>IFERROR(INDEX(Výskyt[[Kód]:[ks]],MATCH(B59,Výskyt[Kód]),2),"")</f>
        <v/>
      </c>
      <c r="E59" s="23" t="str">
        <f>IFERROR(INDEX(Cenník[#Data],MATCH($B59,Cenník[Kód]),3),"")</f>
        <v/>
      </c>
      <c r="F59" s="24" t="str">
        <f t="shared" si="0"/>
        <v/>
      </c>
      <c r="G59" s="16"/>
    </row>
    <row r="60" spans="1:7" ht="15" customHeight="1" x14ac:dyDescent="0.25">
      <c r="A60" s="20">
        <v>52</v>
      </c>
      <c r="B60" s="21" t="str">
        <f>IFERROR(INDEX(Výskyt[[poradie]:[kód-P]],MATCH(A60,Výskyt[poradie],0),2),"")</f>
        <v/>
      </c>
      <c r="C60" s="21" t="str">
        <f>IFERROR(INDEX(Cenník[#Data],MATCH($B60,Cenník[Kód]),2),"")</f>
        <v/>
      </c>
      <c r="D60" s="22" t="str">
        <f>IFERROR(INDEX(Výskyt[[Kód]:[ks]],MATCH(B60,Výskyt[Kód]),2),"")</f>
        <v/>
      </c>
      <c r="E60" s="23" t="str">
        <f>IFERROR(INDEX(Cenník[#Data],MATCH($B60,Cenník[Kód]),3),"")</f>
        <v/>
      </c>
      <c r="F60" s="24" t="str">
        <f t="shared" si="0"/>
        <v/>
      </c>
      <c r="G60" s="16"/>
    </row>
    <row r="61" spans="1:7" ht="15" customHeight="1" x14ac:dyDescent="0.25">
      <c r="A61" s="20">
        <v>53</v>
      </c>
      <c r="B61" s="21" t="str">
        <f>IFERROR(INDEX(Výskyt[[poradie]:[kód-P]],MATCH(A61,Výskyt[poradie],0),2),"")</f>
        <v/>
      </c>
      <c r="C61" s="21" t="str">
        <f>IFERROR(INDEX(Cenník[#Data],MATCH($B61,Cenník[Kód]),2),"")</f>
        <v/>
      </c>
      <c r="D61" s="22" t="str">
        <f>IFERROR(INDEX(Výskyt[[Kód]:[ks]],MATCH(B61,Výskyt[Kód]),2),"")</f>
        <v/>
      </c>
      <c r="E61" s="23" t="str">
        <f>IFERROR(INDEX(Cenník[#Data],MATCH($B61,Cenník[Kód]),3),"")</f>
        <v/>
      </c>
      <c r="F61" s="24" t="str">
        <f t="shared" si="0"/>
        <v/>
      </c>
      <c r="G61" s="16"/>
    </row>
    <row r="62" spans="1:7" ht="15" customHeight="1" x14ac:dyDescent="0.25">
      <c r="A62" s="20">
        <v>54</v>
      </c>
      <c r="B62" s="21" t="str">
        <f>IFERROR(INDEX(Výskyt[[poradie]:[kód-P]],MATCH(A62,Výskyt[poradie],0),2),"")</f>
        <v/>
      </c>
      <c r="C62" s="21" t="str">
        <f>IFERROR(INDEX(Cenník[#Data],MATCH($B62,Cenník[Kód]),2),"")</f>
        <v/>
      </c>
      <c r="D62" s="22" t="str">
        <f>IFERROR(INDEX(Výskyt[[Kód]:[ks]],MATCH(B62,Výskyt[Kód]),2),"")</f>
        <v/>
      </c>
      <c r="E62" s="23" t="str">
        <f>IFERROR(INDEX(Cenník[#Data],MATCH($B62,Cenník[Kód]),3),"")</f>
        <v/>
      </c>
      <c r="F62" s="24" t="str">
        <f t="shared" si="0"/>
        <v/>
      </c>
      <c r="G62" s="16"/>
    </row>
    <row r="63" spans="1:7" ht="15" customHeight="1" x14ac:dyDescent="0.25">
      <c r="A63" s="20">
        <v>55</v>
      </c>
      <c r="B63" s="21" t="str">
        <f>IFERROR(INDEX(Výskyt[[poradie]:[kód-P]],MATCH(A63,Výskyt[poradie],0),2),"")</f>
        <v/>
      </c>
      <c r="C63" s="21" t="str">
        <f>IFERROR(INDEX(Cenník[#Data],MATCH($B63,Cenník[Kód]),2),"")</f>
        <v/>
      </c>
      <c r="D63" s="22" t="str">
        <f>IFERROR(INDEX(Výskyt[[Kód]:[ks]],MATCH(B63,Výskyt[Kód]),2),"")</f>
        <v/>
      </c>
      <c r="E63" s="23" t="str">
        <f>IFERROR(INDEX(Cenník[#Data],MATCH($B63,Cenník[Kód]),3),"")</f>
        <v/>
      </c>
      <c r="F63" s="24" t="str">
        <f t="shared" si="0"/>
        <v/>
      </c>
      <c r="G63" s="16"/>
    </row>
    <row r="64" spans="1:7" ht="15" customHeight="1" x14ac:dyDescent="0.25">
      <c r="A64" s="20">
        <v>56</v>
      </c>
      <c r="B64" s="21" t="str">
        <f>IFERROR(INDEX(Výskyt[[poradie]:[kód-P]],MATCH(A64,Výskyt[poradie],0),2),"")</f>
        <v/>
      </c>
      <c r="C64" s="21" t="str">
        <f>IFERROR(INDEX(Cenník[#Data],MATCH($B64,Cenník[Kód]),2),"")</f>
        <v/>
      </c>
      <c r="D64" s="22" t="str">
        <f>IFERROR(INDEX(Výskyt[[Kód]:[ks]],MATCH(B64,Výskyt[Kód]),2),"")</f>
        <v/>
      </c>
      <c r="E64" s="23" t="str">
        <f>IFERROR(INDEX(Cenník[#Data],MATCH($B64,Cenník[Kód]),3),"")</f>
        <v/>
      </c>
      <c r="F64" s="24" t="str">
        <f t="shared" si="0"/>
        <v/>
      </c>
      <c r="G64" s="16"/>
    </row>
    <row r="65" spans="1:7" ht="15" customHeight="1" x14ac:dyDescent="0.25">
      <c r="A65" s="20">
        <v>57</v>
      </c>
      <c r="B65" s="21" t="str">
        <f>IFERROR(INDEX(Výskyt[[poradie]:[kód-P]],MATCH(A65,Výskyt[poradie],0),2),"")</f>
        <v/>
      </c>
      <c r="C65" s="21" t="str">
        <f>IFERROR(INDEX(Cenník[#Data],MATCH($B65,Cenník[Kód]),2),"")</f>
        <v/>
      </c>
      <c r="D65" s="22" t="str">
        <f>IFERROR(INDEX(Výskyt[[Kód]:[ks]],MATCH(B65,Výskyt[Kód]),2),"")</f>
        <v/>
      </c>
      <c r="E65" s="23" t="str">
        <f>IFERROR(INDEX(Cenník[#Data],MATCH($B65,Cenník[Kód]),3),"")</f>
        <v/>
      </c>
      <c r="F65" s="24" t="str">
        <f t="shared" si="0"/>
        <v/>
      </c>
      <c r="G65" s="16"/>
    </row>
    <row r="66" spans="1:7" ht="15" customHeight="1" x14ac:dyDescent="0.25">
      <c r="A66" s="20">
        <v>58</v>
      </c>
      <c r="B66" s="21" t="str">
        <f>IFERROR(INDEX(Výskyt[[poradie]:[kód-P]],MATCH(A66,Výskyt[poradie],0),2),"")</f>
        <v/>
      </c>
      <c r="C66" s="21" t="str">
        <f>IFERROR(INDEX(Cenník[#Data],MATCH($B66,Cenník[Kód]),2),"")</f>
        <v/>
      </c>
      <c r="D66" s="22" t="str">
        <f>IFERROR(INDEX(Výskyt[[Kód]:[ks]],MATCH(B66,Výskyt[Kód]),2),"")</f>
        <v/>
      </c>
      <c r="E66" s="23" t="str">
        <f>IFERROR(INDEX(Cenník[#Data],MATCH($B66,Cenník[Kód]),3),"")</f>
        <v/>
      </c>
      <c r="F66" s="24" t="str">
        <f t="shared" si="0"/>
        <v/>
      </c>
      <c r="G66" s="16"/>
    </row>
    <row r="67" spans="1:7" ht="15" customHeight="1" x14ac:dyDescent="0.25">
      <c r="A67" s="20">
        <v>59</v>
      </c>
      <c r="B67" s="21" t="str">
        <f>IFERROR(INDEX(Výskyt[[poradie]:[kód-P]],MATCH(A67,Výskyt[poradie],0),2),"")</f>
        <v/>
      </c>
      <c r="C67" s="21" t="str">
        <f>IFERROR(INDEX(Cenník[#Data],MATCH($B67,Cenník[Kód]),2),"")</f>
        <v/>
      </c>
      <c r="D67" s="22" t="str">
        <f>IFERROR(INDEX(Výskyt[[Kód]:[ks]],MATCH(B67,Výskyt[Kód]),2),"")</f>
        <v/>
      </c>
      <c r="E67" s="23" t="str">
        <f>IFERROR(INDEX(Cenník[#Data],MATCH($B67,Cenník[Kód]),3),"")</f>
        <v/>
      </c>
      <c r="F67" s="24" t="str">
        <f t="shared" si="0"/>
        <v/>
      </c>
      <c r="G67" s="16"/>
    </row>
    <row r="68" spans="1:7" ht="15" customHeight="1" x14ac:dyDescent="0.25">
      <c r="A68" s="20">
        <v>60</v>
      </c>
      <c r="B68" s="21" t="str">
        <f>IFERROR(INDEX(Výskyt[[poradie]:[kód-P]],MATCH(A68,Výskyt[poradie],0),2),"")</f>
        <v/>
      </c>
      <c r="C68" s="21" t="str">
        <f>IFERROR(INDEX(Cenník[#Data],MATCH($B68,Cenník[Kód]),2),"")</f>
        <v/>
      </c>
      <c r="D68" s="22" t="str">
        <f>IFERROR(INDEX(Výskyt[[Kód]:[ks]],MATCH(B68,Výskyt[Kód]),2),"")</f>
        <v/>
      </c>
      <c r="E68" s="23" t="str">
        <f>IFERROR(INDEX(Cenník[#Data],MATCH($B68,Cenník[Kód]),3),"")</f>
        <v/>
      </c>
      <c r="F68" s="24" t="str">
        <f t="shared" si="0"/>
        <v/>
      </c>
      <c r="G68" s="16"/>
    </row>
    <row r="69" spans="1:7" ht="15" customHeight="1" x14ac:dyDescent="0.25">
      <c r="A69" s="20">
        <v>61</v>
      </c>
      <c r="B69" s="21" t="str">
        <f>IFERROR(INDEX(Výskyt[[poradie]:[kód-P]],MATCH(A69,Výskyt[poradie],0),2),"")</f>
        <v/>
      </c>
      <c r="C69" s="21" t="str">
        <f>IFERROR(INDEX(Cenník[#Data],MATCH($B69,Cenník[Kód]),2),"")</f>
        <v/>
      </c>
      <c r="D69" s="22" t="str">
        <f>IFERROR(INDEX(Výskyt[[Kód]:[ks]],MATCH(B69,Výskyt[Kód]),2),"")</f>
        <v/>
      </c>
      <c r="E69" s="23" t="str">
        <f>IFERROR(INDEX(Cenník[#Data],MATCH($B69,Cenník[Kód]),3),"")</f>
        <v/>
      </c>
      <c r="F69" s="24" t="str">
        <f t="shared" si="0"/>
        <v/>
      </c>
      <c r="G69" s="16"/>
    </row>
    <row r="70" spans="1:7" ht="15" customHeight="1" x14ac:dyDescent="0.25">
      <c r="A70" s="20">
        <v>62</v>
      </c>
      <c r="B70" s="21" t="str">
        <f>IFERROR(INDEX(Výskyt[[poradie]:[kód-P]],MATCH(A70,Výskyt[poradie],0),2),"")</f>
        <v/>
      </c>
      <c r="C70" s="21" t="str">
        <f>IFERROR(INDEX(Cenník[#Data],MATCH($B70,Cenník[Kód]),2),"")</f>
        <v/>
      </c>
      <c r="D70" s="22" t="str">
        <f>IFERROR(INDEX(Výskyt[[Kód]:[ks]],MATCH(B70,Výskyt[Kód]),2),"")</f>
        <v/>
      </c>
      <c r="E70" s="23" t="str">
        <f>IFERROR(INDEX(Cenník[#Data],MATCH($B70,Cenník[Kód]),3),"")</f>
        <v/>
      </c>
      <c r="F70" s="24" t="str">
        <f t="shared" si="0"/>
        <v/>
      </c>
      <c r="G70" s="16"/>
    </row>
    <row r="71" spans="1:7" ht="15" customHeight="1" x14ac:dyDescent="0.25">
      <c r="A71" s="20">
        <v>63</v>
      </c>
      <c r="B71" s="21" t="str">
        <f>IFERROR(INDEX(Výskyt[[poradie]:[kód-P]],MATCH(A71,Výskyt[poradie],0),2),"")</f>
        <v/>
      </c>
      <c r="C71" s="21" t="str">
        <f>IFERROR(INDEX(Cenník[#Data],MATCH($B71,Cenník[Kód]),2),"")</f>
        <v/>
      </c>
      <c r="D71" s="22" t="str">
        <f>IFERROR(INDEX(Výskyt[[Kód]:[ks]],MATCH(B71,Výskyt[Kód]),2),"")</f>
        <v/>
      </c>
      <c r="E71" s="23" t="str">
        <f>IFERROR(INDEX(Cenník[#Data],MATCH($B71,Cenník[Kód]),3),"")</f>
        <v/>
      </c>
      <c r="F71" s="24" t="str">
        <f t="shared" si="0"/>
        <v/>
      </c>
      <c r="G71" s="16"/>
    </row>
    <row r="72" spans="1:7" ht="15" customHeight="1" x14ac:dyDescent="0.25">
      <c r="A72" s="20">
        <v>64</v>
      </c>
      <c r="B72" s="21" t="str">
        <f>IFERROR(INDEX(Výskyt[[poradie]:[kód-P]],MATCH(A72,Výskyt[poradie],0),2),"")</f>
        <v/>
      </c>
      <c r="C72" s="21" t="str">
        <f>IFERROR(INDEX(Cenník[#Data],MATCH($B72,Cenník[Kód]),2),"")</f>
        <v/>
      </c>
      <c r="D72" s="22" t="str">
        <f>IFERROR(INDEX(Výskyt[[Kód]:[ks]],MATCH(B72,Výskyt[Kód]),2),"")</f>
        <v/>
      </c>
      <c r="E72" s="23" t="str">
        <f>IFERROR(INDEX(Cenník[#Data],MATCH($B72,Cenník[Kód]),3),"")</f>
        <v/>
      </c>
      <c r="F72" s="24" t="str">
        <f t="shared" si="0"/>
        <v/>
      </c>
      <c r="G72" s="16"/>
    </row>
    <row r="73" spans="1:7" ht="15" customHeight="1" x14ac:dyDescent="0.25">
      <c r="A73" s="20">
        <v>65</v>
      </c>
      <c r="B73" s="21" t="str">
        <f>IFERROR(INDEX(Výskyt[[poradie]:[kód-P]],MATCH(A73,Výskyt[poradie],0),2),"")</f>
        <v/>
      </c>
      <c r="C73" s="21" t="str">
        <f>IFERROR(INDEX(Cenník[#Data],MATCH($B73,Cenník[Kód]),2),"")</f>
        <v/>
      </c>
      <c r="D73" s="22" t="str">
        <f>IFERROR(INDEX(Výskyt[[Kód]:[ks]],MATCH(B73,Výskyt[Kód]),2),"")</f>
        <v/>
      </c>
      <c r="E73" s="23" t="str">
        <f>IFERROR(INDEX(Cenník[#Data],MATCH($B73,Cenník[Kód]),3),"")</f>
        <v/>
      </c>
      <c r="F73" s="24" t="str">
        <f t="shared" si="0"/>
        <v/>
      </c>
      <c r="G73" s="16"/>
    </row>
    <row r="74" spans="1:7" ht="15" customHeight="1" x14ac:dyDescent="0.25">
      <c r="A74" s="20">
        <v>66</v>
      </c>
      <c r="B74" s="21" t="str">
        <f>IFERROR(INDEX(Výskyt[[poradie]:[kód-P]],MATCH(A74,Výskyt[poradie],0),2),"")</f>
        <v/>
      </c>
      <c r="C74" s="21" t="str">
        <f>IFERROR(INDEX(Cenník[#Data],MATCH($B74,Cenník[Kód]),2),"")</f>
        <v/>
      </c>
      <c r="D74" s="22" t="str">
        <f>IFERROR(INDEX(Výskyt[[Kód]:[ks]],MATCH(B74,Výskyt[Kód]),2),"")</f>
        <v/>
      </c>
      <c r="E74" s="23" t="str">
        <f>IFERROR(INDEX(Cenník[#Data],MATCH($B74,Cenník[Kód]),3),"")</f>
        <v/>
      </c>
      <c r="F74" s="24" t="str">
        <f t="shared" ref="F74:F137" si="1">IFERROR(D74*E74,"")</f>
        <v/>
      </c>
      <c r="G74" s="16"/>
    </row>
    <row r="75" spans="1:7" ht="15" customHeight="1" x14ac:dyDescent="0.25">
      <c r="A75" s="20">
        <v>67</v>
      </c>
      <c r="B75" s="21" t="str">
        <f>IFERROR(INDEX(Výskyt[[poradie]:[kód-P]],MATCH(A75,Výskyt[poradie],0),2),"")</f>
        <v/>
      </c>
      <c r="C75" s="21" t="str">
        <f>IFERROR(INDEX(Cenník[#Data],MATCH($B75,Cenník[Kód]),2),"")</f>
        <v/>
      </c>
      <c r="D75" s="22" t="str">
        <f>IFERROR(INDEX(Výskyt[[Kód]:[ks]],MATCH(B75,Výskyt[Kód]),2),"")</f>
        <v/>
      </c>
      <c r="E75" s="23" t="str">
        <f>IFERROR(INDEX(Cenník[#Data],MATCH($B75,Cenník[Kód]),3),"")</f>
        <v/>
      </c>
      <c r="F75" s="24" t="str">
        <f t="shared" si="1"/>
        <v/>
      </c>
      <c r="G75" s="16"/>
    </row>
    <row r="76" spans="1:7" ht="15" customHeight="1" x14ac:dyDescent="0.25">
      <c r="A76" s="20">
        <v>68</v>
      </c>
      <c r="B76" s="21" t="str">
        <f>IFERROR(INDEX(Výskyt[[poradie]:[kód-P]],MATCH(A76,Výskyt[poradie],0),2),"")</f>
        <v/>
      </c>
      <c r="C76" s="21" t="str">
        <f>IFERROR(INDEX(Cenník[#Data],MATCH($B76,Cenník[Kód]),2),"")</f>
        <v/>
      </c>
      <c r="D76" s="22" t="str">
        <f>IFERROR(INDEX(Výskyt[[Kód]:[ks]],MATCH(B76,Výskyt[Kód]),2),"")</f>
        <v/>
      </c>
      <c r="E76" s="23" t="str">
        <f>IFERROR(INDEX(Cenník[#Data],MATCH($B76,Cenník[Kód]),3),"")</f>
        <v/>
      </c>
      <c r="F76" s="24" t="str">
        <f t="shared" si="1"/>
        <v/>
      </c>
      <c r="G76" s="16"/>
    </row>
    <row r="77" spans="1:7" ht="15" customHeight="1" x14ac:dyDescent="0.25">
      <c r="A77" s="20">
        <v>69</v>
      </c>
      <c r="B77" s="21" t="str">
        <f>IFERROR(INDEX(Výskyt[[poradie]:[kód-P]],MATCH(A77,Výskyt[poradie],0),2),"")</f>
        <v/>
      </c>
      <c r="C77" s="21" t="str">
        <f>IFERROR(INDEX(Cenník[#Data],MATCH($B77,Cenník[Kód]),2),"")</f>
        <v/>
      </c>
      <c r="D77" s="22" t="str">
        <f>IFERROR(INDEX(Výskyt[[Kód]:[ks]],MATCH(B77,Výskyt[Kód]),2),"")</f>
        <v/>
      </c>
      <c r="E77" s="23" t="str">
        <f>IFERROR(INDEX(Cenník[#Data],MATCH($B77,Cenník[Kód]),3),"")</f>
        <v/>
      </c>
      <c r="F77" s="24" t="str">
        <f t="shared" si="1"/>
        <v/>
      </c>
      <c r="G77" s="16"/>
    </row>
    <row r="78" spans="1:7" ht="15" customHeight="1" x14ac:dyDescent="0.25">
      <c r="A78" s="20">
        <v>70</v>
      </c>
      <c r="B78" s="21" t="str">
        <f>IFERROR(INDEX(Výskyt[[poradie]:[kód-P]],MATCH(A78,Výskyt[poradie],0),2),"")</f>
        <v/>
      </c>
      <c r="C78" s="21" t="str">
        <f>IFERROR(INDEX(Cenník[#Data],MATCH($B78,Cenník[Kód]),2),"")</f>
        <v/>
      </c>
      <c r="D78" s="22" t="str">
        <f>IFERROR(INDEX(Výskyt[[Kód]:[ks]],MATCH(B78,Výskyt[Kód]),2),"")</f>
        <v/>
      </c>
      <c r="E78" s="23" t="str">
        <f>IFERROR(INDEX(Cenník[#Data],MATCH($B78,Cenník[Kód]),3),"")</f>
        <v/>
      </c>
      <c r="F78" s="24" t="str">
        <f t="shared" si="1"/>
        <v/>
      </c>
      <c r="G78" s="16"/>
    </row>
    <row r="79" spans="1:7" ht="15" customHeight="1" x14ac:dyDescent="0.25">
      <c r="A79" s="20">
        <v>71</v>
      </c>
      <c r="B79" s="21" t="str">
        <f>IFERROR(INDEX(Výskyt[[poradie]:[kód-P]],MATCH(A79,Výskyt[poradie],0),2),"")</f>
        <v/>
      </c>
      <c r="C79" s="21" t="str">
        <f>IFERROR(INDEX(Cenník[#Data],MATCH($B79,Cenník[Kód]),2),"")</f>
        <v/>
      </c>
      <c r="D79" s="22" t="str">
        <f>IFERROR(INDEX(Výskyt[[Kód]:[ks]],MATCH(B79,Výskyt[Kód]),2),"")</f>
        <v/>
      </c>
      <c r="E79" s="23" t="str">
        <f>IFERROR(INDEX(Cenník[#Data],MATCH($B79,Cenník[Kód]),3),"")</f>
        <v/>
      </c>
      <c r="F79" s="24" t="str">
        <f t="shared" si="1"/>
        <v/>
      </c>
      <c r="G79" s="16"/>
    </row>
    <row r="80" spans="1:7" ht="15" customHeight="1" x14ac:dyDescent="0.25">
      <c r="A80" s="20">
        <v>72</v>
      </c>
      <c r="B80" s="21" t="str">
        <f>IFERROR(INDEX(Výskyt[[poradie]:[kód-P]],MATCH(A80,Výskyt[poradie],0),2),"")</f>
        <v/>
      </c>
      <c r="C80" s="21" t="str">
        <f>IFERROR(INDEX(Cenník[#Data],MATCH($B80,Cenník[Kód]),2),"")</f>
        <v/>
      </c>
      <c r="D80" s="22" t="str">
        <f>IFERROR(INDEX(Výskyt[[Kód]:[ks]],MATCH(B80,Výskyt[Kód]),2),"")</f>
        <v/>
      </c>
      <c r="E80" s="23" t="str">
        <f>IFERROR(INDEX(Cenník[#Data],MATCH($B80,Cenník[Kód]),3),"")</f>
        <v/>
      </c>
      <c r="F80" s="24" t="str">
        <f t="shared" si="1"/>
        <v/>
      </c>
      <c r="G80" s="16"/>
    </row>
    <row r="81" spans="1:7" ht="15" customHeight="1" x14ac:dyDescent="0.25">
      <c r="A81" s="20">
        <v>73</v>
      </c>
      <c r="B81" s="21" t="str">
        <f>IFERROR(INDEX(Výskyt[[poradie]:[kód-P]],MATCH(A81,Výskyt[poradie],0),2),"")</f>
        <v/>
      </c>
      <c r="C81" s="21" t="str">
        <f>IFERROR(INDEX(Cenník[#Data],MATCH($B81,Cenník[Kód]),2),"")</f>
        <v/>
      </c>
      <c r="D81" s="22" t="str">
        <f>IFERROR(INDEX(Výskyt[[Kód]:[ks]],MATCH(B81,Výskyt[Kód]),2),"")</f>
        <v/>
      </c>
      <c r="E81" s="23" t="str">
        <f>IFERROR(INDEX(Cenník[#Data],MATCH($B81,Cenník[Kód]),3),"")</f>
        <v/>
      </c>
      <c r="F81" s="24" t="str">
        <f t="shared" si="1"/>
        <v/>
      </c>
      <c r="G81" s="16"/>
    </row>
    <row r="82" spans="1:7" ht="15" customHeight="1" x14ac:dyDescent="0.25">
      <c r="A82" s="20">
        <v>74</v>
      </c>
      <c r="B82" s="21" t="str">
        <f>IFERROR(INDEX(Výskyt[[poradie]:[kód-P]],MATCH(A82,Výskyt[poradie],0),2),"")</f>
        <v/>
      </c>
      <c r="C82" s="21" t="str">
        <f>IFERROR(INDEX(Cenník[#Data],MATCH($B82,Cenník[Kód]),2),"")</f>
        <v/>
      </c>
      <c r="D82" s="22" t="str">
        <f>IFERROR(INDEX(Výskyt[[Kód]:[ks]],MATCH(B82,Výskyt[Kód]),2),"")</f>
        <v/>
      </c>
      <c r="E82" s="23" t="str">
        <f>IFERROR(INDEX(Cenník[#Data],MATCH($B82,Cenník[Kód]),3),"")</f>
        <v/>
      </c>
      <c r="F82" s="24" t="str">
        <f t="shared" si="1"/>
        <v/>
      </c>
      <c r="G82" s="16"/>
    </row>
    <row r="83" spans="1:7" ht="15" customHeight="1" x14ac:dyDescent="0.25">
      <c r="A83" s="20">
        <v>75</v>
      </c>
      <c r="B83" s="21" t="str">
        <f>IFERROR(INDEX(Výskyt[[poradie]:[kód-P]],MATCH(A83,Výskyt[poradie],0),2),"")</f>
        <v/>
      </c>
      <c r="C83" s="21" t="str">
        <f>IFERROR(INDEX(Cenník[#Data],MATCH($B83,Cenník[Kód]),2),"")</f>
        <v/>
      </c>
      <c r="D83" s="22" t="str">
        <f>IFERROR(INDEX(Výskyt[[Kód]:[ks]],MATCH(B83,Výskyt[Kód]),2),"")</f>
        <v/>
      </c>
      <c r="E83" s="23" t="str">
        <f>IFERROR(INDEX(Cenník[#Data],MATCH($B83,Cenník[Kód]),3),"")</f>
        <v/>
      </c>
      <c r="F83" s="24" t="str">
        <f t="shared" si="1"/>
        <v/>
      </c>
      <c r="G83" s="16"/>
    </row>
    <row r="84" spans="1:7" ht="15" customHeight="1" x14ac:dyDescent="0.25">
      <c r="A84" s="20">
        <v>76</v>
      </c>
      <c r="B84" s="21" t="str">
        <f>IFERROR(INDEX(Výskyt[[poradie]:[kód-P]],MATCH(A84,Výskyt[poradie],0),2),"")</f>
        <v/>
      </c>
      <c r="C84" s="21" t="str">
        <f>IFERROR(INDEX(Cenník[#Data],MATCH($B84,Cenník[Kód]),2),"")</f>
        <v/>
      </c>
      <c r="D84" s="22" t="str">
        <f>IFERROR(INDEX(Výskyt[[Kód]:[ks]],MATCH(B84,Výskyt[Kód]),2),"")</f>
        <v/>
      </c>
      <c r="E84" s="23" t="str">
        <f>IFERROR(INDEX(Cenník[#Data],MATCH($B84,Cenník[Kód]),3),"")</f>
        <v/>
      </c>
      <c r="F84" s="24" t="str">
        <f t="shared" si="1"/>
        <v/>
      </c>
      <c r="G84" s="16"/>
    </row>
    <row r="85" spans="1:7" ht="15" customHeight="1" x14ac:dyDescent="0.25">
      <c r="A85" s="20">
        <v>77</v>
      </c>
      <c r="B85" s="21" t="str">
        <f>IFERROR(INDEX(Výskyt[[poradie]:[kód-P]],MATCH(A85,Výskyt[poradie],0),2),"")</f>
        <v/>
      </c>
      <c r="C85" s="21" t="str">
        <f>IFERROR(INDEX(Cenník[#Data],MATCH($B85,Cenník[Kód]),2),"")</f>
        <v/>
      </c>
      <c r="D85" s="22" t="str">
        <f>IFERROR(INDEX(Výskyt[[Kód]:[ks]],MATCH(B85,Výskyt[Kód]),2),"")</f>
        <v/>
      </c>
      <c r="E85" s="23" t="str">
        <f>IFERROR(INDEX(Cenník[#Data],MATCH($B85,Cenník[Kód]),3),"")</f>
        <v/>
      </c>
      <c r="F85" s="24" t="str">
        <f t="shared" si="1"/>
        <v/>
      </c>
      <c r="G85" s="16"/>
    </row>
    <row r="86" spans="1:7" ht="15" customHeight="1" x14ac:dyDescent="0.25">
      <c r="A86" s="20">
        <v>78</v>
      </c>
      <c r="B86" s="21" t="str">
        <f>IFERROR(INDEX(Výskyt[[poradie]:[kód-P]],MATCH(A86,Výskyt[poradie],0),2),"")</f>
        <v/>
      </c>
      <c r="C86" s="21" t="str">
        <f>IFERROR(INDEX(Cenník[#Data],MATCH($B86,Cenník[Kód]),2),"")</f>
        <v/>
      </c>
      <c r="D86" s="22" t="str">
        <f>IFERROR(INDEX(Výskyt[[Kód]:[ks]],MATCH(B86,Výskyt[Kód]),2),"")</f>
        <v/>
      </c>
      <c r="E86" s="23" t="str">
        <f>IFERROR(INDEX(Cenník[#Data],MATCH($B86,Cenník[Kód]),3),"")</f>
        <v/>
      </c>
      <c r="F86" s="24" t="str">
        <f t="shared" si="1"/>
        <v/>
      </c>
      <c r="G86" s="16"/>
    </row>
    <row r="87" spans="1:7" ht="15" customHeight="1" x14ac:dyDescent="0.25">
      <c r="A87" s="20">
        <v>79</v>
      </c>
      <c r="B87" s="21" t="str">
        <f>IFERROR(INDEX(Výskyt[[poradie]:[kód-P]],MATCH(A87,Výskyt[poradie],0),2),"")</f>
        <v/>
      </c>
      <c r="C87" s="21" t="str">
        <f>IFERROR(INDEX(Cenník[#Data],MATCH($B87,Cenník[Kód]),2),"")</f>
        <v/>
      </c>
      <c r="D87" s="22" t="str">
        <f>IFERROR(INDEX(Výskyt[[Kód]:[ks]],MATCH(B87,Výskyt[Kód]),2),"")</f>
        <v/>
      </c>
      <c r="E87" s="23" t="str">
        <f>IFERROR(INDEX(Cenník[#Data],MATCH($B87,Cenník[Kód]),3),"")</f>
        <v/>
      </c>
      <c r="F87" s="24" t="str">
        <f t="shared" si="1"/>
        <v/>
      </c>
      <c r="G87" s="16"/>
    </row>
    <row r="88" spans="1:7" ht="15" customHeight="1" x14ac:dyDescent="0.25">
      <c r="A88" s="20">
        <v>80</v>
      </c>
      <c r="B88" s="21" t="str">
        <f>IFERROR(INDEX(Výskyt[[poradie]:[kód-P]],MATCH(A88,Výskyt[poradie],0),2),"")</f>
        <v/>
      </c>
      <c r="C88" s="21" t="str">
        <f>IFERROR(INDEX(Cenník[#Data],MATCH($B88,Cenník[Kód]),2),"")</f>
        <v/>
      </c>
      <c r="D88" s="22" t="str">
        <f>IFERROR(INDEX(Výskyt[[Kód]:[ks]],MATCH(B88,Výskyt[Kód]),2),"")</f>
        <v/>
      </c>
      <c r="E88" s="23" t="str">
        <f>IFERROR(INDEX(Cenník[#Data],MATCH($B88,Cenník[Kód]),3),"")</f>
        <v/>
      </c>
      <c r="F88" s="24" t="str">
        <f t="shared" si="1"/>
        <v/>
      </c>
      <c r="G88" s="16"/>
    </row>
    <row r="89" spans="1:7" ht="15" customHeight="1" x14ac:dyDescent="0.25">
      <c r="A89" s="20">
        <v>81</v>
      </c>
      <c r="B89" s="21" t="str">
        <f>IFERROR(INDEX(Výskyt[[poradie]:[kód-P]],MATCH(A89,Výskyt[poradie],0),2),"")</f>
        <v/>
      </c>
      <c r="C89" s="21" t="str">
        <f>IFERROR(INDEX(Cenník[#Data],MATCH($B89,Cenník[Kód]),2),"")</f>
        <v/>
      </c>
      <c r="D89" s="22" t="str">
        <f>IFERROR(INDEX(Výskyt[[Kód]:[ks]],MATCH(B89,Výskyt[Kód]),2),"")</f>
        <v/>
      </c>
      <c r="E89" s="23" t="str">
        <f>IFERROR(INDEX(Cenník[#Data],MATCH($B89,Cenník[Kód]),3),"")</f>
        <v/>
      </c>
      <c r="F89" s="24" t="str">
        <f t="shared" si="1"/>
        <v/>
      </c>
      <c r="G89" s="16"/>
    </row>
    <row r="90" spans="1:7" ht="15" customHeight="1" x14ac:dyDescent="0.25">
      <c r="A90" s="20">
        <v>82</v>
      </c>
      <c r="B90" s="21" t="str">
        <f>IFERROR(INDEX(Výskyt[[poradie]:[kód-P]],MATCH(A90,Výskyt[poradie],0),2),"")</f>
        <v/>
      </c>
      <c r="C90" s="21" t="str">
        <f>IFERROR(INDEX(Cenník[#Data],MATCH($B90,Cenník[Kód]),2),"")</f>
        <v/>
      </c>
      <c r="D90" s="22" t="str">
        <f>IFERROR(INDEX(Výskyt[[Kód]:[ks]],MATCH(B90,Výskyt[Kód]),2),"")</f>
        <v/>
      </c>
      <c r="E90" s="23" t="str">
        <f>IFERROR(INDEX(Cenník[#Data],MATCH($B90,Cenník[Kód]),3),"")</f>
        <v/>
      </c>
      <c r="F90" s="24" t="str">
        <f t="shared" si="1"/>
        <v/>
      </c>
      <c r="G90" s="16"/>
    </row>
    <row r="91" spans="1:7" ht="15" customHeight="1" x14ac:dyDescent="0.25">
      <c r="A91" s="20">
        <v>83</v>
      </c>
      <c r="B91" s="21" t="str">
        <f>IFERROR(INDEX(Výskyt[[poradie]:[kód-P]],MATCH(A91,Výskyt[poradie],0),2),"")</f>
        <v/>
      </c>
      <c r="C91" s="21" t="str">
        <f>IFERROR(INDEX(Cenník[#Data],MATCH($B91,Cenník[Kód]),2),"")</f>
        <v/>
      </c>
      <c r="D91" s="22" t="str">
        <f>IFERROR(INDEX(Výskyt[[Kód]:[ks]],MATCH(B91,Výskyt[Kód]),2),"")</f>
        <v/>
      </c>
      <c r="E91" s="23" t="str">
        <f>IFERROR(INDEX(Cenník[#Data],MATCH($B91,Cenník[Kód]),3),"")</f>
        <v/>
      </c>
      <c r="F91" s="24" t="str">
        <f t="shared" si="1"/>
        <v/>
      </c>
      <c r="G91" s="16"/>
    </row>
    <row r="92" spans="1:7" ht="15" customHeight="1" x14ac:dyDescent="0.25">
      <c r="A92" s="20">
        <v>84</v>
      </c>
      <c r="B92" s="21" t="str">
        <f>IFERROR(INDEX(Výskyt[[poradie]:[kód-P]],MATCH(A92,Výskyt[poradie],0),2),"")</f>
        <v/>
      </c>
      <c r="C92" s="21" t="str">
        <f>IFERROR(INDEX(Cenník[#Data],MATCH($B92,Cenník[Kód]),2),"")</f>
        <v/>
      </c>
      <c r="D92" s="22" t="str">
        <f>IFERROR(INDEX(Výskyt[[Kód]:[ks]],MATCH(B92,Výskyt[Kód]),2),"")</f>
        <v/>
      </c>
      <c r="E92" s="23" t="str">
        <f>IFERROR(INDEX(Cenník[#Data],MATCH($B92,Cenník[Kód]),3),"")</f>
        <v/>
      </c>
      <c r="F92" s="24" t="str">
        <f t="shared" si="1"/>
        <v/>
      </c>
      <c r="G92" s="16"/>
    </row>
    <row r="93" spans="1:7" ht="15" customHeight="1" x14ac:dyDescent="0.25">
      <c r="A93" s="20">
        <v>85</v>
      </c>
      <c r="B93" s="21" t="str">
        <f>IFERROR(INDEX(Výskyt[[poradie]:[kód-P]],MATCH(A93,Výskyt[poradie],0),2),"")</f>
        <v/>
      </c>
      <c r="C93" s="21" t="str">
        <f>IFERROR(INDEX(Cenník[#Data],MATCH($B93,Cenník[Kód]),2),"")</f>
        <v/>
      </c>
      <c r="D93" s="22" t="str">
        <f>IFERROR(INDEX(Výskyt[[Kód]:[ks]],MATCH(B93,Výskyt[Kód]),2),"")</f>
        <v/>
      </c>
      <c r="E93" s="23" t="str">
        <f>IFERROR(INDEX(Cenník[#Data],MATCH($B93,Cenník[Kód]),3),"")</f>
        <v/>
      </c>
      <c r="F93" s="24" t="str">
        <f t="shared" si="1"/>
        <v/>
      </c>
      <c r="G93" s="16"/>
    </row>
    <row r="94" spans="1:7" ht="15" customHeight="1" x14ac:dyDescent="0.25">
      <c r="A94" s="20">
        <v>86</v>
      </c>
      <c r="B94" s="21" t="str">
        <f>IFERROR(INDEX(Výskyt[[poradie]:[kód-P]],MATCH(A94,Výskyt[poradie],0),2),"")</f>
        <v/>
      </c>
      <c r="C94" s="21" t="str">
        <f>IFERROR(INDEX(Cenník[#Data],MATCH($B94,Cenník[Kód]),2),"")</f>
        <v/>
      </c>
      <c r="D94" s="22" t="str">
        <f>IFERROR(INDEX(Výskyt[[Kód]:[ks]],MATCH(B94,Výskyt[Kód]),2),"")</f>
        <v/>
      </c>
      <c r="E94" s="23" t="str">
        <f>IFERROR(INDEX(Cenník[#Data],MATCH($B94,Cenník[Kód]),3),"")</f>
        <v/>
      </c>
      <c r="F94" s="24" t="str">
        <f t="shared" si="1"/>
        <v/>
      </c>
      <c r="G94" s="16"/>
    </row>
    <row r="95" spans="1:7" ht="15" customHeight="1" x14ac:dyDescent="0.25">
      <c r="A95" s="20">
        <v>87</v>
      </c>
      <c r="B95" s="21" t="str">
        <f>IFERROR(INDEX(Výskyt[[poradie]:[kód-P]],MATCH(A95,Výskyt[poradie],0),2),"")</f>
        <v/>
      </c>
      <c r="C95" s="21" t="str">
        <f>IFERROR(INDEX(Cenník[#Data],MATCH($B95,Cenník[Kód]),2),"")</f>
        <v/>
      </c>
      <c r="D95" s="22" t="str">
        <f>IFERROR(INDEX(Výskyt[[Kód]:[ks]],MATCH(B95,Výskyt[Kód]),2),"")</f>
        <v/>
      </c>
      <c r="E95" s="23" t="str">
        <f>IFERROR(INDEX(Cenník[#Data],MATCH($B95,Cenník[Kód]),3),"")</f>
        <v/>
      </c>
      <c r="F95" s="24" t="str">
        <f t="shared" si="1"/>
        <v/>
      </c>
      <c r="G95" s="16"/>
    </row>
    <row r="96" spans="1:7" ht="15" customHeight="1" x14ac:dyDescent="0.25">
      <c r="A96" s="20">
        <v>88</v>
      </c>
      <c r="B96" s="21" t="str">
        <f>IFERROR(INDEX(Výskyt[[poradie]:[kód-P]],MATCH(A96,Výskyt[poradie],0),2),"")</f>
        <v/>
      </c>
      <c r="C96" s="21" t="str">
        <f>IFERROR(INDEX(Cenník[#Data],MATCH($B96,Cenník[Kód]),2),"")</f>
        <v/>
      </c>
      <c r="D96" s="22" t="str">
        <f>IFERROR(INDEX(Výskyt[[Kód]:[ks]],MATCH(B96,Výskyt[Kód]),2),"")</f>
        <v/>
      </c>
      <c r="E96" s="23" t="str">
        <f>IFERROR(INDEX(Cenník[#Data],MATCH($B96,Cenník[Kód]),3),"")</f>
        <v/>
      </c>
      <c r="F96" s="24" t="str">
        <f t="shared" si="1"/>
        <v/>
      </c>
      <c r="G96" s="16"/>
    </row>
    <row r="97" spans="1:7" ht="15" customHeight="1" x14ac:dyDescent="0.25">
      <c r="A97" s="20">
        <v>89</v>
      </c>
      <c r="B97" s="21" t="str">
        <f>IFERROR(INDEX(Výskyt[[poradie]:[kód-P]],MATCH(A97,Výskyt[poradie],0),2),"")</f>
        <v/>
      </c>
      <c r="C97" s="21" t="str">
        <f>IFERROR(INDEX(Cenník[#Data],MATCH($B97,Cenník[Kód]),2),"")</f>
        <v/>
      </c>
      <c r="D97" s="22" t="str">
        <f>IFERROR(INDEX(Výskyt[[Kód]:[ks]],MATCH(B97,Výskyt[Kód]),2),"")</f>
        <v/>
      </c>
      <c r="E97" s="23" t="str">
        <f>IFERROR(INDEX(Cenník[#Data],MATCH($B97,Cenník[Kód]),3),"")</f>
        <v/>
      </c>
      <c r="F97" s="24" t="str">
        <f t="shared" si="1"/>
        <v/>
      </c>
      <c r="G97" s="16"/>
    </row>
    <row r="98" spans="1:7" ht="15" customHeight="1" x14ac:dyDescent="0.25">
      <c r="A98" s="20">
        <v>90</v>
      </c>
      <c r="B98" s="21" t="str">
        <f>IFERROR(INDEX(Výskyt[[poradie]:[kód-P]],MATCH(A98,Výskyt[poradie],0),2),"")</f>
        <v/>
      </c>
      <c r="C98" s="21" t="str">
        <f>IFERROR(INDEX(Cenník[#Data],MATCH($B98,Cenník[Kód]),2),"")</f>
        <v/>
      </c>
      <c r="D98" s="22" t="str">
        <f>IFERROR(INDEX(Výskyt[[Kód]:[ks]],MATCH(B98,Výskyt[Kód]),2),"")</f>
        <v/>
      </c>
      <c r="E98" s="23" t="str">
        <f>IFERROR(INDEX(Cenník[#Data],MATCH($B98,Cenník[Kód]),3),"")</f>
        <v/>
      </c>
      <c r="F98" s="24" t="str">
        <f t="shared" si="1"/>
        <v/>
      </c>
      <c r="G98" s="16"/>
    </row>
    <row r="99" spans="1:7" ht="15" customHeight="1" x14ac:dyDescent="0.25">
      <c r="A99" s="20">
        <v>91</v>
      </c>
      <c r="B99" s="21" t="str">
        <f>IFERROR(INDEX(Výskyt[[poradie]:[kód-P]],MATCH(A99,Výskyt[poradie],0),2),"")</f>
        <v/>
      </c>
      <c r="C99" s="21" t="str">
        <f>IFERROR(INDEX(Cenník[#Data],MATCH($B99,Cenník[Kód]),2),"")</f>
        <v/>
      </c>
      <c r="D99" s="22" t="str">
        <f>IFERROR(INDEX(Výskyt[[Kód]:[ks]],MATCH(B99,Výskyt[Kód]),2),"")</f>
        <v/>
      </c>
      <c r="E99" s="23" t="str">
        <f>IFERROR(INDEX(Cenník[#Data],MATCH($B99,Cenník[Kód]),3),"")</f>
        <v/>
      </c>
      <c r="F99" s="24" t="str">
        <f t="shared" si="1"/>
        <v/>
      </c>
      <c r="G99" s="16"/>
    </row>
    <row r="100" spans="1:7" ht="15" customHeight="1" x14ac:dyDescent="0.25">
      <c r="A100" s="20">
        <v>92</v>
      </c>
      <c r="B100" s="21" t="str">
        <f>IFERROR(INDEX(Výskyt[[poradie]:[kód-P]],MATCH(A100,Výskyt[poradie],0),2),"")</f>
        <v/>
      </c>
      <c r="C100" s="21" t="str">
        <f>IFERROR(INDEX(Cenník[#Data],MATCH($B100,Cenník[Kód]),2),"")</f>
        <v/>
      </c>
      <c r="D100" s="22" t="str">
        <f>IFERROR(INDEX(Výskyt[[Kód]:[ks]],MATCH(B100,Výskyt[Kód]),2),"")</f>
        <v/>
      </c>
      <c r="E100" s="23" t="str">
        <f>IFERROR(INDEX(Cenník[#Data],MATCH($B100,Cenník[Kód]),3),"")</f>
        <v/>
      </c>
      <c r="F100" s="24" t="str">
        <f t="shared" si="1"/>
        <v/>
      </c>
      <c r="G100" s="16"/>
    </row>
    <row r="101" spans="1:7" ht="15" customHeight="1" x14ac:dyDescent="0.25">
      <c r="A101" s="20">
        <v>93</v>
      </c>
      <c r="B101" s="21" t="str">
        <f>IFERROR(INDEX(Výskyt[[poradie]:[kód-P]],MATCH(A101,Výskyt[poradie],0),2),"")</f>
        <v/>
      </c>
      <c r="C101" s="21" t="str">
        <f>IFERROR(INDEX(Cenník[#Data],MATCH($B101,Cenník[Kód]),2),"")</f>
        <v/>
      </c>
      <c r="D101" s="22" t="str">
        <f>IFERROR(INDEX(Výskyt[[Kód]:[ks]],MATCH(B101,Výskyt[Kód]),2),"")</f>
        <v/>
      </c>
      <c r="E101" s="23" t="str">
        <f>IFERROR(INDEX(Cenník[#Data],MATCH($B101,Cenník[Kód]),3),"")</f>
        <v/>
      </c>
      <c r="F101" s="24" t="str">
        <f t="shared" si="1"/>
        <v/>
      </c>
      <c r="G101" s="16"/>
    </row>
    <row r="102" spans="1:7" ht="15" customHeight="1" x14ac:dyDescent="0.25">
      <c r="A102" s="20">
        <v>94</v>
      </c>
      <c r="B102" s="21" t="str">
        <f>IFERROR(INDEX(Výskyt[[poradie]:[kód-P]],MATCH(A102,Výskyt[poradie],0),2),"")</f>
        <v/>
      </c>
      <c r="C102" s="21" t="str">
        <f>IFERROR(INDEX(Cenník[#Data],MATCH($B102,Cenník[Kód]),2),"")</f>
        <v/>
      </c>
      <c r="D102" s="22" t="str">
        <f>IFERROR(INDEX(Výskyt[[Kód]:[ks]],MATCH(B102,Výskyt[Kód]),2),"")</f>
        <v/>
      </c>
      <c r="E102" s="23" t="str">
        <f>IFERROR(INDEX(Cenník[#Data],MATCH($B102,Cenník[Kód]),3),"")</f>
        <v/>
      </c>
      <c r="F102" s="24" t="str">
        <f t="shared" si="1"/>
        <v/>
      </c>
      <c r="G102" s="16"/>
    </row>
    <row r="103" spans="1:7" ht="15" customHeight="1" x14ac:dyDescent="0.25">
      <c r="A103" s="20">
        <v>95</v>
      </c>
      <c r="B103" s="21" t="str">
        <f>IFERROR(INDEX(Výskyt[[poradie]:[kód-P]],MATCH(A103,Výskyt[poradie],0),2),"")</f>
        <v/>
      </c>
      <c r="C103" s="21" t="str">
        <f>IFERROR(INDEX(Cenník[#Data],MATCH($B103,Cenník[Kód]),2),"")</f>
        <v/>
      </c>
      <c r="D103" s="22" t="str">
        <f>IFERROR(INDEX(Výskyt[[Kód]:[ks]],MATCH(B103,Výskyt[Kód]),2),"")</f>
        <v/>
      </c>
      <c r="E103" s="23" t="str">
        <f>IFERROR(INDEX(Cenník[#Data],MATCH($B103,Cenník[Kód]),3),"")</f>
        <v/>
      </c>
      <c r="F103" s="24" t="str">
        <f t="shared" si="1"/>
        <v/>
      </c>
      <c r="G103" s="16"/>
    </row>
    <row r="104" spans="1:7" ht="15" customHeight="1" x14ac:dyDescent="0.25">
      <c r="A104" s="20">
        <v>96</v>
      </c>
      <c r="B104" s="21" t="str">
        <f>IFERROR(INDEX(Výskyt[[poradie]:[kód-P]],MATCH(A104,Výskyt[poradie],0),2),"")</f>
        <v/>
      </c>
      <c r="C104" s="21" t="str">
        <f>IFERROR(INDEX(Cenník[#Data],MATCH($B104,Cenník[Kód]),2),"")</f>
        <v/>
      </c>
      <c r="D104" s="22" t="str">
        <f>IFERROR(INDEX(Výskyt[[Kód]:[ks]],MATCH(B104,Výskyt[Kód]),2),"")</f>
        <v/>
      </c>
      <c r="E104" s="23" t="str">
        <f>IFERROR(INDEX(Cenník[#Data],MATCH($B104,Cenník[Kód]),3),"")</f>
        <v/>
      </c>
      <c r="F104" s="24" t="str">
        <f t="shared" si="1"/>
        <v/>
      </c>
      <c r="G104" s="16"/>
    </row>
    <row r="105" spans="1:7" ht="15" customHeight="1" x14ac:dyDescent="0.25">
      <c r="A105" s="20">
        <v>97</v>
      </c>
      <c r="B105" s="21" t="str">
        <f>IFERROR(INDEX(Výskyt[[poradie]:[kód-P]],MATCH(A105,Výskyt[poradie],0),2),"")</f>
        <v/>
      </c>
      <c r="C105" s="21" t="str">
        <f>IFERROR(INDEX(Cenník[#Data],MATCH($B105,Cenník[Kód]),2),"")</f>
        <v/>
      </c>
      <c r="D105" s="22" t="str">
        <f>IFERROR(INDEX(Výskyt[[Kód]:[ks]],MATCH(B105,Výskyt[Kód]),2),"")</f>
        <v/>
      </c>
      <c r="E105" s="23" t="str">
        <f>IFERROR(INDEX(Cenník[#Data],MATCH($B105,Cenník[Kód]),3),"")</f>
        <v/>
      </c>
      <c r="F105" s="24" t="str">
        <f t="shared" si="1"/>
        <v/>
      </c>
      <c r="G105" s="16"/>
    </row>
    <row r="106" spans="1:7" ht="15" customHeight="1" x14ac:dyDescent="0.25">
      <c r="A106" s="20">
        <v>98</v>
      </c>
      <c r="B106" s="21" t="str">
        <f>IFERROR(INDEX(Výskyt[[poradie]:[kód-P]],MATCH(A106,Výskyt[poradie],0),2),"")</f>
        <v/>
      </c>
      <c r="C106" s="21" t="str">
        <f>IFERROR(INDEX(Cenník[#Data],MATCH($B106,Cenník[Kód]),2),"")</f>
        <v/>
      </c>
      <c r="D106" s="22" t="str">
        <f>IFERROR(INDEX(Výskyt[[Kód]:[ks]],MATCH(B106,Výskyt[Kód]),2),"")</f>
        <v/>
      </c>
      <c r="E106" s="23" t="str">
        <f>IFERROR(INDEX(Cenník[#Data],MATCH($B106,Cenník[Kód]),3),"")</f>
        <v/>
      </c>
      <c r="F106" s="24" t="str">
        <f t="shared" si="1"/>
        <v/>
      </c>
      <c r="G106" s="16"/>
    </row>
    <row r="107" spans="1:7" ht="15" customHeight="1" x14ac:dyDescent="0.25">
      <c r="A107" s="20">
        <v>99</v>
      </c>
      <c r="B107" s="21" t="str">
        <f>IFERROR(INDEX(Výskyt[[poradie]:[kód-P]],MATCH(A107,Výskyt[poradie],0),2),"")</f>
        <v/>
      </c>
      <c r="C107" s="21" t="str">
        <f>IFERROR(INDEX(Cenník[#Data],MATCH($B107,Cenník[Kód]),2),"")</f>
        <v/>
      </c>
      <c r="D107" s="22" t="str">
        <f>IFERROR(INDEX(Výskyt[[Kód]:[ks]],MATCH(B107,Výskyt[Kód]),2),"")</f>
        <v/>
      </c>
      <c r="E107" s="23" t="str">
        <f>IFERROR(INDEX(Cenník[#Data],MATCH($B107,Cenník[Kód]),3),"")</f>
        <v/>
      </c>
      <c r="F107" s="24" t="str">
        <f t="shared" si="1"/>
        <v/>
      </c>
      <c r="G107" s="16"/>
    </row>
    <row r="108" spans="1:7" ht="15" customHeight="1" x14ac:dyDescent="0.25">
      <c r="A108" s="20">
        <v>100</v>
      </c>
      <c r="B108" s="21" t="str">
        <f>IFERROR(INDEX(Výskyt[[poradie]:[kód-P]],MATCH(A108,Výskyt[poradie],0),2),"")</f>
        <v/>
      </c>
      <c r="C108" s="21" t="str">
        <f>IFERROR(INDEX(Cenník[#Data],MATCH($B108,Cenník[Kód]),2),"")</f>
        <v/>
      </c>
      <c r="D108" s="22" t="str">
        <f>IFERROR(INDEX(Výskyt[[Kód]:[ks]],MATCH(B108,Výskyt[Kód]),2),"")</f>
        <v/>
      </c>
      <c r="E108" s="23" t="str">
        <f>IFERROR(INDEX(Cenník[#Data],MATCH($B108,Cenník[Kód]),3),"")</f>
        <v/>
      </c>
      <c r="F108" s="24" t="str">
        <f t="shared" si="1"/>
        <v/>
      </c>
      <c r="G108" s="16"/>
    </row>
    <row r="109" spans="1:7" ht="15" customHeight="1" x14ac:dyDescent="0.25">
      <c r="A109" s="20">
        <v>101</v>
      </c>
      <c r="B109" s="21" t="str">
        <f>IFERROR(INDEX(Výskyt[[poradie]:[kód-P]],MATCH(A109,Výskyt[poradie],0),2),"")</f>
        <v/>
      </c>
      <c r="C109" s="21" t="str">
        <f>IFERROR(INDEX(Cenník[#Data],MATCH($B109,Cenník[Kód]),2),"")</f>
        <v/>
      </c>
      <c r="D109" s="22" t="str">
        <f>IFERROR(INDEX(Výskyt[[Kód]:[ks]],MATCH(B109,Výskyt[Kód]),2),"")</f>
        <v/>
      </c>
      <c r="E109" s="23" t="str">
        <f>IFERROR(INDEX(Cenník[#Data],MATCH($B109,Cenník[Kód]),3),"")</f>
        <v/>
      </c>
      <c r="F109" s="24" t="str">
        <f t="shared" si="1"/>
        <v/>
      </c>
      <c r="G109" s="16"/>
    </row>
    <row r="110" spans="1:7" ht="15" customHeight="1" x14ac:dyDescent="0.25">
      <c r="A110" s="20">
        <v>102</v>
      </c>
      <c r="B110" s="21" t="str">
        <f>IFERROR(INDEX(Výskyt[[poradie]:[kód-P]],MATCH(A110,Výskyt[poradie],0),2),"")</f>
        <v/>
      </c>
      <c r="C110" s="21" t="str">
        <f>IFERROR(INDEX(Cenník[#Data],MATCH($B110,Cenník[Kód]),2),"")</f>
        <v/>
      </c>
      <c r="D110" s="22" t="str">
        <f>IFERROR(INDEX(Výskyt[[Kód]:[ks]],MATCH(B110,Výskyt[Kód]),2),"")</f>
        <v/>
      </c>
      <c r="E110" s="23" t="str">
        <f>IFERROR(INDEX(Cenník[#Data],MATCH($B110,Cenník[Kód]),3),"")</f>
        <v/>
      </c>
      <c r="F110" s="24" t="str">
        <f t="shared" si="1"/>
        <v/>
      </c>
      <c r="G110" s="16"/>
    </row>
    <row r="111" spans="1:7" ht="15" customHeight="1" x14ac:dyDescent="0.25">
      <c r="A111" s="20">
        <v>103</v>
      </c>
      <c r="B111" s="21" t="str">
        <f>IFERROR(INDEX(Výskyt[[poradie]:[kód-P]],MATCH(A111,Výskyt[poradie],0),2),"")</f>
        <v/>
      </c>
      <c r="C111" s="21" t="str">
        <f>IFERROR(INDEX(Cenník[#Data],MATCH($B111,Cenník[Kód]),2),"")</f>
        <v/>
      </c>
      <c r="D111" s="22" t="str">
        <f>IFERROR(INDEX(Výskyt[[Kód]:[ks]],MATCH(B111,Výskyt[Kód]),2),"")</f>
        <v/>
      </c>
      <c r="E111" s="23" t="str">
        <f>IFERROR(INDEX(Cenník[#Data],MATCH($B111,Cenník[Kód]),3),"")</f>
        <v/>
      </c>
      <c r="F111" s="24" t="str">
        <f t="shared" si="1"/>
        <v/>
      </c>
      <c r="G111" s="16"/>
    </row>
    <row r="112" spans="1:7" ht="15" customHeight="1" x14ac:dyDescent="0.25">
      <c r="A112" s="20">
        <v>104</v>
      </c>
      <c r="B112" s="21" t="str">
        <f>IFERROR(INDEX(Výskyt[[poradie]:[kód-P]],MATCH(A112,Výskyt[poradie],0),2),"")</f>
        <v/>
      </c>
      <c r="C112" s="21" t="str">
        <f>IFERROR(INDEX(Cenník[#Data],MATCH($B112,Cenník[Kód]),2),"")</f>
        <v/>
      </c>
      <c r="D112" s="22" t="str">
        <f>IFERROR(INDEX(Výskyt[[Kód]:[ks]],MATCH(B112,Výskyt[Kód]),2),"")</f>
        <v/>
      </c>
      <c r="E112" s="23" t="str">
        <f>IFERROR(INDEX(Cenník[#Data],MATCH($B112,Cenník[Kód]),3),"")</f>
        <v/>
      </c>
      <c r="F112" s="24" t="str">
        <f t="shared" si="1"/>
        <v/>
      </c>
      <c r="G112" s="16"/>
    </row>
    <row r="113" spans="1:7" ht="15" customHeight="1" x14ac:dyDescent="0.25">
      <c r="A113" s="20">
        <v>105</v>
      </c>
      <c r="B113" s="21" t="str">
        <f>IFERROR(INDEX(Výskyt[[poradie]:[kód-P]],MATCH(A113,Výskyt[poradie],0),2),"")</f>
        <v/>
      </c>
      <c r="C113" s="21" t="str">
        <f>IFERROR(INDEX(Cenník[#Data],MATCH($B113,Cenník[Kód]),2),"")</f>
        <v/>
      </c>
      <c r="D113" s="22" t="str">
        <f>IFERROR(INDEX(Výskyt[[Kód]:[ks]],MATCH(B113,Výskyt[Kód]),2),"")</f>
        <v/>
      </c>
      <c r="E113" s="23" t="str">
        <f>IFERROR(INDEX(Cenník[#Data],MATCH($B113,Cenník[Kód]),3),"")</f>
        <v/>
      </c>
      <c r="F113" s="24" t="str">
        <f t="shared" si="1"/>
        <v/>
      </c>
      <c r="G113" s="16"/>
    </row>
    <row r="114" spans="1:7" ht="15" customHeight="1" x14ac:dyDescent="0.25">
      <c r="A114" s="20">
        <v>106</v>
      </c>
      <c r="B114" s="21" t="str">
        <f>IFERROR(INDEX(Výskyt[[poradie]:[kód-P]],MATCH(A114,Výskyt[poradie],0),2),"")</f>
        <v/>
      </c>
      <c r="C114" s="21" t="str">
        <f>IFERROR(INDEX(Cenník[#Data],MATCH($B114,Cenník[Kód]),2),"")</f>
        <v/>
      </c>
      <c r="D114" s="22" t="str">
        <f>IFERROR(INDEX(Výskyt[[Kód]:[ks]],MATCH(B114,Výskyt[Kód]),2),"")</f>
        <v/>
      </c>
      <c r="E114" s="23" t="str">
        <f>IFERROR(INDEX(Cenník[#Data],MATCH($B114,Cenník[Kód]),3),"")</f>
        <v/>
      </c>
      <c r="F114" s="24" t="str">
        <f t="shared" si="1"/>
        <v/>
      </c>
      <c r="G114" s="16"/>
    </row>
    <row r="115" spans="1:7" ht="15" customHeight="1" x14ac:dyDescent="0.25">
      <c r="A115" s="20">
        <v>107</v>
      </c>
      <c r="B115" s="21" t="str">
        <f>IFERROR(INDEX(Výskyt[[poradie]:[kód-P]],MATCH(A115,Výskyt[poradie],0),2),"")</f>
        <v/>
      </c>
      <c r="C115" s="21" t="str">
        <f>IFERROR(INDEX(Cenník[#Data],MATCH($B115,Cenník[Kód]),2),"")</f>
        <v/>
      </c>
      <c r="D115" s="22" t="str">
        <f>IFERROR(INDEX(Výskyt[[Kód]:[ks]],MATCH(B115,Výskyt[Kód]),2),"")</f>
        <v/>
      </c>
      <c r="E115" s="23" t="str">
        <f>IFERROR(INDEX(Cenník[#Data],MATCH($B115,Cenník[Kód]),3),"")</f>
        <v/>
      </c>
      <c r="F115" s="24" t="str">
        <f t="shared" si="1"/>
        <v/>
      </c>
      <c r="G115" s="16"/>
    </row>
    <row r="116" spans="1:7" ht="15" customHeight="1" x14ac:dyDescent="0.25">
      <c r="A116" s="20">
        <v>108</v>
      </c>
      <c r="B116" s="21" t="str">
        <f>IFERROR(INDEX(Výskyt[[poradie]:[kód-P]],MATCH(A116,Výskyt[poradie],0),2),"")</f>
        <v/>
      </c>
      <c r="C116" s="21" t="str">
        <f>IFERROR(INDEX(Cenník[#Data],MATCH($B116,Cenník[Kód]),2),"")</f>
        <v/>
      </c>
      <c r="D116" s="22" t="str">
        <f>IFERROR(INDEX(Výskyt[[Kód]:[ks]],MATCH(B116,Výskyt[Kód]),2),"")</f>
        <v/>
      </c>
      <c r="E116" s="23" t="str">
        <f>IFERROR(INDEX(Cenník[#Data],MATCH($B116,Cenník[Kód]),3),"")</f>
        <v/>
      </c>
      <c r="F116" s="24" t="str">
        <f t="shared" si="1"/>
        <v/>
      </c>
      <c r="G116" s="16"/>
    </row>
    <row r="117" spans="1:7" ht="15" customHeight="1" x14ac:dyDescent="0.25">
      <c r="A117" s="20">
        <v>109</v>
      </c>
      <c r="B117" s="21" t="str">
        <f>IFERROR(INDEX(Výskyt[[poradie]:[kód-P]],MATCH(A117,Výskyt[poradie],0),2),"")</f>
        <v/>
      </c>
      <c r="C117" s="21" t="str">
        <f>IFERROR(INDEX(Cenník[#Data],MATCH($B117,Cenník[Kód]),2),"")</f>
        <v/>
      </c>
      <c r="D117" s="22" t="str">
        <f>IFERROR(INDEX(Výskyt[[Kód]:[ks]],MATCH(B117,Výskyt[Kód]),2),"")</f>
        <v/>
      </c>
      <c r="E117" s="23" t="str">
        <f>IFERROR(INDEX(Cenník[#Data],MATCH($B117,Cenník[Kód]),3),"")</f>
        <v/>
      </c>
      <c r="F117" s="24" t="str">
        <f t="shared" si="1"/>
        <v/>
      </c>
      <c r="G117" s="16"/>
    </row>
    <row r="118" spans="1:7" ht="15" customHeight="1" x14ac:dyDescent="0.25">
      <c r="A118" s="20">
        <v>110</v>
      </c>
      <c r="B118" s="21" t="str">
        <f>IFERROR(INDEX(Výskyt[[poradie]:[kód-P]],MATCH(A118,Výskyt[poradie],0),2),"")</f>
        <v/>
      </c>
      <c r="C118" s="21" t="str">
        <f>IFERROR(INDEX(Cenník[#Data],MATCH($B118,Cenník[Kód]),2),"")</f>
        <v/>
      </c>
      <c r="D118" s="22" t="str">
        <f>IFERROR(INDEX(Výskyt[[Kód]:[ks]],MATCH(B118,Výskyt[Kód]),2),"")</f>
        <v/>
      </c>
      <c r="E118" s="23" t="str">
        <f>IFERROR(INDEX(Cenník[#Data],MATCH($B118,Cenník[Kód]),3),"")</f>
        <v/>
      </c>
      <c r="F118" s="24" t="str">
        <f t="shared" si="1"/>
        <v/>
      </c>
      <c r="G118" s="16"/>
    </row>
    <row r="119" spans="1:7" ht="15" customHeight="1" x14ac:dyDescent="0.25">
      <c r="A119" s="20">
        <v>111</v>
      </c>
      <c r="B119" s="21" t="str">
        <f>IFERROR(INDEX(Výskyt[[poradie]:[kód-P]],MATCH(A119,Výskyt[poradie],0),2),"")</f>
        <v/>
      </c>
      <c r="C119" s="21" t="str">
        <f>IFERROR(INDEX(Cenník[#Data],MATCH($B119,Cenník[Kód]),2),"")</f>
        <v/>
      </c>
      <c r="D119" s="22" t="str">
        <f>IFERROR(INDEX(Výskyt[[Kód]:[ks]],MATCH(B119,Výskyt[Kód]),2),"")</f>
        <v/>
      </c>
      <c r="E119" s="23" t="str">
        <f>IFERROR(INDEX(Cenník[#Data],MATCH($B119,Cenník[Kód]),3),"")</f>
        <v/>
      </c>
      <c r="F119" s="24" t="str">
        <f t="shared" si="1"/>
        <v/>
      </c>
      <c r="G119" s="16"/>
    </row>
    <row r="120" spans="1:7" ht="15" customHeight="1" x14ac:dyDescent="0.25">
      <c r="A120" s="20">
        <v>112</v>
      </c>
      <c r="B120" s="21" t="str">
        <f>IFERROR(INDEX(Výskyt[[poradie]:[kód-P]],MATCH(A120,Výskyt[poradie],0),2),"")</f>
        <v/>
      </c>
      <c r="C120" s="21" t="str">
        <f>IFERROR(INDEX(Cenník[#Data],MATCH($B120,Cenník[Kód]),2),"")</f>
        <v/>
      </c>
      <c r="D120" s="22" t="str">
        <f>IFERROR(INDEX(Výskyt[[Kód]:[ks]],MATCH(B120,Výskyt[Kód]),2),"")</f>
        <v/>
      </c>
      <c r="E120" s="23" t="str">
        <f>IFERROR(INDEX(Cenník[#Data],MATCH($B120,Cenník[Kód]),3),"")</f>
        <v/>
      </c>
      <c r="F120" s="24" t="str">
        <f t="shared" si="1"/>
        <v/>
      </c>
      <c r="G120" s="16"/>
    </row>
    <row r="121" spans="1:7" ht="15" customHeight="1" x14ac:dyDescent="0.25">
      <c r="A121" s="20">
        <v>113</v>
      </c>
      <c r="B121" s="21" t="str">
        <f>IFERROR(INDEX(Výskyt[[poradie]:[kód-P]],MATCH(A121,Výskyt[poradie],0),2),"")</f>
        <v/>
      </c>
      <c r="C121" s="21" t="str">
        <f>IFERROR(INDEX(Cenník[#Data],MATCH($B121,Cenník[Kód]),2),"")</f>
        <v/>
      </c>
      <c r="D121" s="22" t="str">
        <f>IFERROR(INDEX(Výskyt[[Kód]:[ks]],MATCH(B121,Výskyt[Kód]),2),"")</f>
        <v/>
      </c>
      <c r="E121" s="23" t="str">
        <f>IFERROR(INDEX(Cenník[#Data],MATCH($B121,Cenník[Kód]),3),"")</f>
        <v/>
      </c>
      <c r="F121" s="24" t="str">
        <f t="shared" si="1"/>
        <v/>
      </c>
      <c r="G121" s="16"/>
    </row>
    <row r="122" spans="1:7" ht="15" customHeight="1" x14ac:dyDescent="0.25">
      <c r="A122" s="20">
        <v>114</v>
      </c>
      <c r="B122" s="21" t="str">
        <f>IFERROR(INDEX(Výskyt[[poradie]:[kód-P]],MATCH(A122,Výskyt[poradie],0),2),"")</f>
        <v/>
      </c>
      <c r="C122" s="21" t="str">
        <f>IFERROR(INDEX(Cenník[#Data],MATCH($B122,Cenník[Kód]),2),"")</f>
        <v/>
      </c>
      <c r="D122" s="22" t="str">
        <f>IFERROR(INDEX(Výskyt[[Kód]:[ks]],MATCH(B122,Výskyt[Kód]),2),"")</f>
        <v/>
      </c>
      <c r="E122" s="23" t="str">
        <f>IFERROR(INDEX(Cenník[#Data],MATCH($B122,Cenník[Kód]),3),"")</f>
        <v/>
      </c>
      <c r="F122" s="24" t="str">
        <f t="shared" si="1"/>
        <v/>
      </c>
      <c r="G122" s="16"/>
    </row>
    <row r="123" spans="1:7" ht="15" customHeight="1" x14ac:dyDescent="0.25">
      <c r="A123" s="20">
        <v>115</v>
      </c>
      <c r="B123" s="21" t="str">
        <f>IFERROR(INDEX(Výskyt[[poradie]:[kód-P]],MATCH(A123,Výskyt[poradie],0),2),"")</f>
        <v/>
      </c>
      <c r="C123" s="21" t="str">
        <f>IFERROR(INDEX(Cenník[#Data],MATCH($B123,Cenník[Kód]),2),"")</f>
        <v/>
      </c>
      <c r="D123" s="22" t="str">
        <f>IFERROR(INDEX(Výskyt[[Kód]:[ks]],MATCH(B123,Výskyt[Kód]),2),"")</f>
        <v/>
      </c>
      <c r="E123" s="23" t="str">
        <f>IFERROR(INDEX(Cenník[#Data],MATCH($B123,Cenník[Kód]),3),"")</f>
        <v/>
      </c>
      <c r="F123" s="24" t="str">
        <f t="shared" si="1"/>
        <v/>
      </c>
      <c r="G123" s="16"/>
    </row>
    <row r="124" spans="1:7" ht="15" customHeight="1" x14ac:dyDescent="0.25">
      <c r="A124" s="20">
        <v>116</v>
      </c>
      <c r="B124" s="21" t="str">
        <f>IFERROR(INDEX(Výskyt[[poradie]:[kód-P]],MATCH(A124,Výskyt[poradie],0),2),"")</f>
        <v/>
      </c>
      <c r="C124" s="21" t="str">
        <f>IFERROR(INDEX(Cenník[#Data],MATCH($B124,Cenník[Kód]),2),"")</f>
        <v/>
      </c>
      <c r="D124" s="22" t="str">
        <f>IFERROR(INDEX(Výskyt[[Kód]:[ks]],MATCH(B124,Výskyt[Kód]),2),"")</f>
        <v/>
      </c>
      <c r="E124" s="23" t="str">
        <f>IFERROR(INDEX(Cenník[#Data],MATCH($B124,Cenník[Kód]),3),"")</f>
        <v/>
      </c>
      <c r="F124" s="24" t="str">
        <f t="shared" si="1"/>
        <v/>
      </c>
      <c r="G124" s="16"/>
    </row>
    <row r="125" spans="1:7" ht="15" customHeight="1" x14ac:dyDescent="0.25">
      <c r="A125" s="20">
        <v>117</v>
      </c>
      <c r="B125" s="21" t="str">
        <f>IFERROR(INDEX(Výskyt[[poradie]:[kód-P]],MATCH(A125,Výskyt[poradie],0),2),"")</f>
        <v/>
      </c>
      <c r="C125" s="21" t="str">
        <f>IFERROR(INDEX(Cenník[#Data],MATCH($B125,Cenník[Kód]),2),"")</f>
        <v/>
      </c>
      <c r="D125" s="22" t="str">
        <f>IFERROR(INDEX(Výskyt[[Kód]:[ks]],MATCH(B125,Výskyt[Kód]),2),"")</f>
        <v/>
      </c>
      <c r="E125" s="23" t="str">
        <f>IFERROR(INDEX(Cenník[#Data],MATCH($B125,Cenník[Kód]),3),"")</f>
        <v/>
      </c>
      <c r="F125" s="24" t="str">
        <f t="shared" si="1"/>
        <v/>
      </c>
      <c r="G125" s="16"/>
    </row>
    <row r="126" spans="1:7" ht="15" customHeight="1" x14ac:dyDescent="0.25">
      <c r="A126" s="20">
        <v>118</v>
      </c>
      <c r="B126" s="21" t="str">
        <f>IFERROR(INDEX(Výskyt[[poradie]:[kód-P]],MATCH(A126,Výskyt[poradie],0),2),"")</f>
        <v/>
      </c>
      <c r="C126" s="21" t="str">
        <f>IFERROR(INDEX(Cenník[#Data],MATCH($B126,Cenník[Kód]),2),"")</f>
        <v/>
      </c>
      <c r="D126" s="22" t="str">
        <f>IFERROR(INDEX(Výskyt[[Kód]:[ks]],MATCH(B126,Výskyt[Kód]),2),"")</f>
        <v/>
      </c>
      <c r="E126" s="23" t="str">
        <f>IFERROR(INDEX(Cenník[#Data],MATCH($B126,Cenník[Kód]),3),"")</f>
        <v/>
      </c>
      <c r="F126" s="24" t="str">
        <f t="shared" si="1"/>
        <v/>
      </c>
      <c r="G126" s="16"/>
    </row>
    <row r="127" spans="1:7" ht="15" customHeight="1" x14ac:dyDescent="0.25">
      <c r="A127" s="20">
        <v>119</v>
      </c>
      <c r="B127" s="21" t="str">
        <f>IFERROR(INDEX(Výskyt[[poradie]:[kód-P]],MATCH(A127,Výskyt[poradie],0),2),"")</f>
        <v/>
      </c>
      <c r="C127" s="21" t="str">
        <f>IFERROR(INDEX(Cenník[#Data],MATCH($B127,Cenník[Kód]),2),"")</f>
        <v/>
      </c>
      <c r="D127" s="22" t="str">
        <f>IFERROR(INDEX(Výskyt[[Kód]:[ks]],MATCH(B127,Výskyt[Kód]),2),"")</f>
        <v/>
      </c>
      <c r="E127" s="23" t="str">
        <f>IFERROR(INDEX(Cenník[#Data],MATCH($B127,Cenník[Kód]),3),"")</f>
        <v/>
      </c>
      <c r="F127" s="24" t="str">
        <f t="shared" si="1"/>
        <v/>
      </c>
      <c r="G127" s="16"/>
    </row>
    <row r="128" spans="1:7" ht="15" customHeight="1" x14ac:dyDescent="0.25">
      <c r="A128" s="20">
        <v>120</v>
      </c>
      <c r="B128" s="21" t="str">
        <f>IFERROR(INDEX(Výskyt[[poradie]:[kód-P]],MATCH(A128,Výskyt[poradie],0),2),"")</f>
        <v/>
      </c>
      <c r="C128" s="21" t="str">
        <f>IFERROR(INDEX(Cenník[#Data],MATCH($B128,Cenník[Kód]),2),"")</f>
        <v/>
      </c>
      <c r="D128" s="22" t="str">
        <f>IFERROR(INDEX(Výskyt[[Kód]:[ks]],MATCH(B128,Výskyt[Kód]),2),"")</f>
        <v/>
      </c>
      <c r="E128" s="23" t="str">
        <f>IFERROR(INDEX(Cenník[#Data],MATCH($B128,Cenník[Kód]),3),"")</f>
        <v/>
      </c>
      <c r="F128" s="24" t="str">
        <f t="shared" si="1"/>
        <v/>
      </c>
      <c r="G128" s="16"/>
    </row>
    <row r="129" spans="1:7" ht="15" customHeight="1" x14ac:dyDescent="0.25">
      <c r="A129" s="20">
        <v>121</v>
      </c>
      <c r="B129" s="21" t="str">
        <f>IFERROR(INDEX(Výskyt[[poradie]:[kód-P]],MATCH(A129,Výskyt[poradie],0),2),"")</f>
        <v/>
      </c>
      <c r="C129" s="21" t="str">
        <f>IFERROR(INDEX(Cenník[#Data],MATCH($B129,Cenník[Kód]),2),"")</f>
        <v/>
      </c>
      <c r="D129" s="22" t="str">
        <f>IFERROR(INDEX(Výskyt[[Kód]:[ks]],MATCH(B129,Výskyt[Kód]),2),"")</f>
        <v/>
      </c>
      <c r="E129" s="23" t="str">
        <f>IFERROR(INDEX(Cenník[#Data],MATCH($B129,Cenník[Kód]),3),"")</f>
        <v/>
      </c>
      <c r="F129" s="24" t="str">
        <f t="shared" si="1"/>
        <v/>
      </c>
      <c r="G129" s="16"/>
    </row>
    <row r="130" spans="1:7" ht="15" customHeight="1" x14ac:dyDescent="0.25">
      <c r="A130" s="20">
        <v>122</v>
      </c>
      <c r="B130" s="21" t="str">
        <f>IFERROR(INDEX(Výskyt[[poradie]:[kód-P]],MATCH(A130,Výskyt[poradie],0),2),"")</f>
        <v/>
      </c>
      <c r="C130" s="21" t="str">
        <f>IFERROR(INDEX(Cenník[#Data],MATCH($B130,Cenník[Kód]),2),"")</f>
        <v/>
      </c>
      <c r="D130" s="22" t="str">
        <f>IFERROR(INDEX(Výskyt[[Kód]:[ks]],MATCH(B130,Výskyt[Kód]),2),"")</f>
        <v/>
      </c>
      <c r="E130" s="23" t="str">
        <f>IFERROR(INDEX(Cenník[#Data],MATCH($B130,Cenník[Kód]),3),"")</f>
        <v/>
      </c>
      <c r="F130" s="24" t="str">
        <f t="shared" si="1"/>
        <v/>
      </c>
      <c r="G130" s="16"/>
    </row>
    <row r="131" spans="1:7" ht="15" customHeight="1" x14ac:dyDescent="0.25">
      <c r="A131" s="20">
        <v>123</v>
      </c>
      <c r="B131" s="21" t="str">
        <f>IFERROR(INDEX(Výskyt[[poradie]:[kód-P]],MATCH(A131,Výskyt[poradie],0),2),"")</f>
        <v/>
      </c>
      <c r="C131" s="21" t="str">
        <f>IFERROR(INDEX(Cenník[#Data],MATCH($B131,Cenník[Kód]),2),"")</f>
        <v/>
      </c>
      <c r="D131" s="22" t="str">
        <f>IFERROR(INDEX(Výskyt[[Kód]:[ks]],MATCH(B131,Výskyt[Kód]),2),"")</f>
        <v/>
      </c>
      <c r="E131" s="23" t="str">
        <f>IFERROR(INDEX(Cenník[#Data],MATCH($B131,Cenník[Kód]),3),"")</f>
        <v/>
      </c>
      <c r="F131" s="24" t="str">
        <f t="shared" si="1"/>
        <v/>
      </c>
      <c r="G131" s="16"/>
    </row>
    <row r="132" spans="1:7" ht="15" customHeight="1" x14ac:dyDescent="0.25">
      <c r="A132" s="20">
        <v>124</v>
      </c>
      <c r="B132" s="21" t="str">
        <f>IFERROR(INDEX(Výskyt[[poradie]:[kód-P]],MATCH(A132,Výskyt[poradie],0),2),"")</f>
        <v/>
      </c>
      <c r="C132" s="21" t="str">
        <f>IFERROR(INDEX(Cenník[#Data],MATCH($B132,Cenník[Kód]),2),"")</f>
        <v/>
      </c>
      <c r="D132" s="22" t="str">
        <f>IFERROR(INDEX(Výskyt[[Kód]:[ks]],MATCH(B132,Výskyt[Kód]),2),"")</f>
        <v/>
      </c>
      <c r="E132" s="23" t="str">
        <f>IFERROR(INDEX(Cenník[#Data],MATCH($B132,Cenník[Kód]),3),"")</f>
        <v/>
      </c>
      <c r="F132" s="24" t="str">
        <f t="shared" si="1"/>
        <v/>
      </c>
      <c r="G132" s="16"/>
    </row>
    <row r="133" spans="1:7" ht="15" customHeight="1" x14ac:dyDescent="0.25">
      <c r="A133" s="20">
        <v>125</v>
      </c>
      <c r="B133" s="21" t="str">
        <f>IFERROR(INDEX(Výskyt[[poradie]:[kód-P]],MATCH(A133,Výskyt[poradie],0),2),"")</f>
        <v/>
      </c>
      <c r="C133" s="21" t="str">
        <f>IFERROR(INDEX(Cenník[#Data],MATCH($B133,Cenník[Kód]),2),"")</f>
        <v/>
      </c>
      <c r="D133" s="22" t="str">
        <f>IFERROR(INDEX(Výskyt[[Kód]:[ks]],MATCH(B133,Výskyt[Kód]),2),"")</f>
        <v/>
      </c>
      <c r="E133" s="23" t="str">
        <f>IFERROR(INDEX(Cenník[#Data],MATCH($B133,Cenník[Kód]),3),"")</f>
        <v/>
      </c>
      <c r="F133" s="24" t="str">
        <f t="shared" si="1"/>
        <v/>
      </c>
      <c r="G133" s="16"/>
    </row>
    <row r="134" spans="1:7" ht="15" customHeight="1" x14ac:dyDescent="0.25">
      <c r="A134" s="20">
        <v>126</v>
      </c>
      <c r="B134" s="21" t="str">
        <f>IFERROR(INDEX(Výskyt[[poradie]:[kód-P]],MATCH(A134,Výskyt[poradie],0),2),"")</f>
        <v/>
      </c>
      <c r="C134" s="21" t="str">
        <f>IFERROR(INDEX(Cenník[#Data],MATCH($B134,Cenník[Kód]),2),"")</f>
        <v/>
      </c>
      <c r="D134" s="22" t="str">
        <f>IFERROR(INDEX(Výskyt[[Kód]:[ks]],MATCH(B134,Výskyt[Kód]),2),"")</f>
        <v/>
      </c>
      <c r="E134" s="23" t="str">
        <f>IFERROR(INDEX(Cenník[#Data],MATCH($B134,Cenník[Kód]),3),"")</f>
        <v/>
      </c>
      <c r="F134" s="24" t="str">
        <f t="shared" si="1"/>
        <v/>
      </c>
      <c r="G134" s="16"/>
    </row>
    <row r="135" spans="1:7" ht="15" customHeight="1" x14ac:dyDescent="0.25">
      <c r="A135" s="20">
        <v>127</v>
      </c>
      <c r="B135" s="21" t="str">
        <f>IFERROR(INDEX(Výskyt[[poradie]:[kód-P]],MATCH(A135,Výskyt[poradie],0),2),"")</f>
        <v/>
      </c>
      <c r="C135" s="21" t="str">
        <f>IFERROR(INDEX(Cenník[#Data],MATCH($B135,Cenník[Kód]),2),"")</f>
        <v/>
      </c>
      <c r="D135" s="22" t="str">
        <f>IFERROR(INDEX(Výskyt[[Kód]:[ks]],MATCH(B135,Výskyt[Kód]),2),"")</f>
        <v/>
      </c>
      <c r="E135" s="23" t="str">
        <f>IFERROR(INDEX(Cenník[#Data],MATCH($B135,Cenník[Kód]),3),"")</f>
        <v/>
      </c>
      <c r="F135" s="24" t="str">
        <f t="shared" si="1"/>
        <v/>
      </c>
      <c r="G135" s="16"/>
    </row>
    <row r="136" spans="1:7" ht="15" customHeight="1" x14ac:dyDescent="0.25">
      <c r="A136" s="20">
        <v>128</v>
      </c>
      <c r="B136" s="21" t="str">
        <f>IFERROR(INDEX(Výskyt[[poradie]:[kód-P]],MATCH(A136,Výskyt[poradie],0),2),"")</f>
        <v/>
      </c>
      <c r="C136" s="21" t="str">
        <f>IFERROR(INDEX(Cenník[#Data],MATCH($B136,Cenník[Kód]),2),"")</f>
        <v/>
      </c>
      <c r="D136" s="22" t="str">
        <f>IFERROR(INDEX(Výskyt[[Kód]:[ks]],MATCH(B136,Výskyt[Kód]),2),"")</f>
        <v/>
      </c>
      <c r="E136" s="23" t="str">
        <f>IFERROR(INDEX(Cenník[#Data],MATCH($B136,Cenník[Kód]),3),"")</f>
        <v/>
      </c>
      <c r="F136" s="24" t="str">
        <f t="shared" si="1"/>
        <v/>
      </c>
      <c r="G136" s="16"/>
    </row>
    <row r="137" spans="1:7" ht="15" customHeight="1" x14ac:dyDescent="0.25">
      <c r="A137" s="20">
        <v>129</v>
      </c>
      <c r="B137" s="21" t="str">
        <f>IFERROR(INDEX(Výskyt[[poradie]:[kód-P]],MATCH(A137,Výskyt[poradie],0),2),"")</f>
        <v/>
      </c>
      <c r="C137" s="21" t="str">
        <f>IFERROR(INDEX(Cenník[#Data],MATCH($B137,Cenník[Kód]),2),"")</f>
        <v/>
      </c>
      <c r="D137" s="22" t="str">
        <f>IFERROR(INDEX(Výskyt[[Kód]:[ks]],MATCH(B137,Výskyt[Kód]),2),"")</f>
        <v/>
      </c>
      <c r="E137" s="23" t="str">
        <f>IFERROR(INDEX(Cenník[#Data],MATCH($B137,Cenník[Kód]),3),"")</f>
        <v/>
      </c>
      <c r="F137" s="24" t="str">
        <f t="shared" si="1"/>
        <v/>
      </c>
      <c r="G137" s="16"/>
    </row>
    <row r="138" spans="1:7" ht="15" customHeight="1" x14ac:dyDescent="0.25">
      <c r="A138" s="20">
        <v>130</v>
      </c>
      <c r="B138" s="21" t="str">
        <f>IFERROR(INDEX(Výskyt[[poradie]:[kód-P]],MATCH(A138,Výskyt[poradie],0),2),"")</f>
        <v/>
      </c>
      <c r="C138" s="21" t="str">
        <f>IFERROR(INDEX(Cenník[#Data],MATCH($B138,Cenník[Kód]),2),"")</f>
        <v/>
      </c>
      <c r="D138" s="22" t="str">
        <f>IFERROR(INDEX(Výskyt[[Kód]:[ks]],MATCH(B138,Výskyt[Kód]),2),"")</f>
        <v/>
      </c>
      <c r="E138" s="23" t="str">
        <f>IFERROR(INDEX(Cenník[#Data],MATCH($B138,Cenník[Kód]),3),"")</f>
        <v/>
      </c>
      <c r="F138" s="24" t="str">
        <f t="shared" ref="F138:F201" si="2">IFERROR(D138*E138,"")</f>
        <v/>
      </c>
      <c r="G138" s="16"/>
    </row>
    <row r="139" spans="1:7" ht="15" customHeight="1" x14ac:dyDescent="0.25">
      <c r="A139" s="20">
        <v>131</v>
      </c>
      <c r="B139" s="21" t="str">
        <f>IFERROR(INDEX(Výskyt[[poradie]:[kód-P]],MATCH(A139,Výskyt[poradie],0),2),"")</f>
        <v/>
      </c>
      <c r="C139" s="21" t="str">
        <f>IFERROR(INDEX(Cenník[#Data],MATCH($B139,Cenník[Kód]),2),"")</f>
        <v/>
      </c>
      <c r="D139" s="22" t="str">
        <f>IFERROR(INDEX(Výskyt[[Kód]:[ks]],MATCH(B139,Výskyt[Kód]),2),"")</f>
        <v/>
      </c>
      <c r="E139" s="23" t="str">
        <f>IFERROR(INDEX(Cenník[#Data],MATCH($B139,Cenník[Kód]),3),"")</f>
        <v/>
      </c>
      <c r="F139" s="24" t="str">
        <f t="shared" si="2"/>
        <v/>
      </c>
      <c r="G139" s="16"/>
    </row>
    <row r="140" spans="1:7" ht="15" customHeight="1" x14ac:dyDescent="0.25">
      <c r="A140" s="20">
        <v>132</v>
      </c>
      <c r="B140" s="21" t="str">
        <f>IFERROR(INDEX(Výskyt[[poradie]:[kód-P]],MATCH(A140,Výskyt[poradie],0),2),"")</f>
        <v/>
      </c>
      <c r="C140" s="21" t="str">
        <f>IFERROR(INDEX(Cenník[#Data],MATCH($B140,Cenník[Kód]),2),"")</f>
        <v/>
      </c>
      <c r="D140" s="22" t="str">
        <f>IFERROR(INDEX(Výskyt[[Kód]:[ks]],MATCH(B140,Výskyt[Kód]),2),"")</f>
        <v/>
      </c>
      <c r="E140" s="23" t="str">
        <f>IFERROR(INDEX(Cenník[#Data],MATCH($B140,Cenník[Kód]),3),"")</f>
        <v/>
      </c>
      <c r="F140" s="24" t="str">
        <f t="shared" si="2"/>
        <v/>
      </c>
      <c r="G140" s="16"/>
    </row>
    <row r="141" spans="1:7" ht="15" customHeight="1" x14ac:dyDescent="0.25">
      <c r="A141" s="20">
        <v>133</v>
      </c>
      <c r="B141" s="21" t="str">
        <f>IFERROR(INDEX(Výskyt[[poradie]:[kód-P]],MATCH(A141,Výskyt[poradie],0),2),"")</f>
        <v/>
      </c>
      <c r="C141" s="21" t="str">
        <f>IFERROR(INDEX(Cenník[#Data],MATCH($B141,Cenník[Kód]),2),"")</f>
        <v/>
      </c>
      <c r="D141" s="22" t="str">
        <f>IFERROR(INDEX(Výskyt[[Kód]:[ks]],MATCH(B141,Výskyt[Kód]),2),"")</f>
        <v/>
      </c>
      <c r="E141" s="23" t="str">
        <f>IFERROR(INDEX(Cenník[#Data],MATCH($B141,Cenník[Kód]),3),"")</f>
        <v/>
      </c>
      <c r="F141" s="24" t="str">
        <f t="shared" si="2"/>
        <v/>
      </c>
      <c r="G141" s="16"/>
    </row>
    <row r="142" spans="1:7" ht="15" customHeight="1" x14ac:dyDescent="0.25">
      <c r="A142" s="20">
        <v>134</v>
      </c>
      <c r="B142" s="21" t="str">
        <f>IFERROR(INDEX(Výskyt[[poradie]:[kód-P]],MATCH(A142,Výskyt[poradie],0),2),"")</f>
        <v/>
      </c>
      <c r="C142" s="21" t="str">
        <f>IFERROR(INDEX(Cenník[#Data],MATCH($B142,Cenník[Kód]),2),"")</f>
        <v/>
      </c>
      <c r="D142" s="22" t="str">
        <f>IFERROR(INDEX(Výskyt[[Kód]:[ks]],MATCH(B142,Výskyt[Kód]),2),"")</f>
        <v/>
      </c>
      <c r="E142" s="23" t="str">
        <f>IFERROR(INDEX(Cenník[#Data],MATCH($B142,Cenník[Kód]),3),"")</f>
        <v/>
      </c>
      <c r="F142" s="24" t="str">
        <f t="shared" si="2"/>
        <v/>
      </c>
      <c r="G142" s="16"/>
    </row>
    <row r="143" spans="1:7" ht="15" customHeight="1" x14ac:dyDescent="0.25">
      <c r="A143" s="20">
        <v>135</v>
      </c>
      <c r="B143" s="21" t="str">
        <f>IFERROR(INDEX(Výskyt[[poradie]:[kód-P]],MATCH(A143,Výskyt[poradie],0),2),"")</f>
        <v/>
      </c>
      <c r="C143" s="21" t="str">
        <f>IFERROR(INDEX(Cenník[#Data],MATCH($B143,Cenník[Kód]),2),"")</f>
        <v/>
      </c>
      <c r="D143" s="22" t="str">
        <f>IFERROR(INDEX(Výskyt[[Kód]:[ks]],MATCH(B143,Výskyt[Kód]),2),"")</f>
        <v/>
      </c>
      <c r="E143" s="23" t="str">
        <f>IFERROR(INDEX(Cenník[#Data],MATCH($B143,Cenník[Kód]),3),"")</f>
        <v/>
      </c>
      <c r="F143" s="24" t="str">
        <f t="shared" si="2"/>
        <v/>
      </c>
      <c r="G143" s="16"/>
    </row>
    <row r="144" spans="1:7" ht="15" customHeight="1" x14ac:dyDescent="0.25">
      <c r="A144" s="20">
        <v>136</v>
      </c>
      <c r="B144" s="21" t="str">
        <f>IFERROR(INDEX(Výskyt[[poradie]:[kód-P]],MATCH(A144,Výskyt[poradie],0),2),"")</f>
        <v/>
      </c>
      <c r="C144" s="21" t="str">
        <f>IFERROR(INDEX(Cenník[#Data],MATCH($B144,Cenník[Kód]),2),"")</f>
        <v/>
      </c>
      <c r="D144" s="22" t="str">
        <f>IFERROR(INDEX(Výskyt[[Kód]:[ks]],MATCH(B144,Výskyt[Kód]),2),"")</f>
        <v/>
      </c>
      <c r="E144" s="23" t="str">
        <f>IFERROR(INDEX(Cenník[#Data],MATCH($B144,Cenník[Kód]),3),"")</f>
        <v/>
      </c>
      <c r="F144" s="24" t="str">
        <f t="shared" si="2"/>
        <v/>
      </c>
      <c r="G144" s="16"/>
    </row>
    <row r="145" spans="1:7" ht="15" customHeight="1" x14ac:dyDescent="0.25">
      <c r="A145" s="20">
        <v>137</v>
      </c>
      <c r="B145" s="21" t="str">
        <f>IFERROR(INDEX(Výskyt[[poradie]:[kód-P]],MATCH(A145,Výskyt[poradie],0),2),"")</f>
        <v/>
      </c>
      <c r="C145" s="21" t="str">
        <f>IFERROR(INDEX(Cenník[#Data],MATCH($B145,Cenník[Kód]),2),"")</f>
        <v/>
      </c>
      <c r="D145" s="22" t="str">
        <f>IFERROR(INDEX(Výskyt[[Kód]:[ks]],MATCH(B145,Výskyt[Kód]),2),"")</f>
        <v/>
      </c>
      <c r="E145" s="23" t="str">
        <f>IFERROR(INDEX(Cenník[#Data],MATCH($B145,Cenník[Kód]),3),"")</f>
        <v/>
      </c>
      <c r="F145" s="24" t="str">
        <f t="shared" si="2"/>
        <v/>
      </c>
      <c r="G145" s="16"/>
    </row>
    <row r="146" spans="1:7" ht="15" customHeight="1" x14ac:dyDescent="0.25">
      <c r="A146" s="20">
        <v>138</v>
      </c>
      <c r="B146" s="21" t="str">
        <f>IFERROR(INDEX(Výskyt[[poradie]:[kód-P]],MATCH(A146,Výskyt[poradie],0),2),"")</f>
        <v/>
      </c>
      <c r="C146" s="21" t="str">
        <f>IFERROR(INDEX(Cenník[#Data],MATCH($B146,Cenník[Kód]),2),"")</f>
        <v/>
      </c>
      <c r="D146" s="22" t="str">
        <f>IFERROR(INDEX(Výskyt[[Kód]:[ks]],MATCH(B146,Výskyt[Kód]),2),"")</f>
        <v/>
      </c>
      <c r="E146" s="23" t="str">
        <f>IFERROR(INDEX(Cenník[#Data],MATCH($B146,Cenník[Kód]),3),"")</f>
        <v/>
      </c>
      <c r="F146" s="24" t="str">
        <f t="shared" si="2"/>
        <v/>
      </c>
      <c r="G146" s="16"/>
    </row>
    <row r="147" spans="1:7" ht="15" customHeight="1" x14ac:dyDescent="0.25">
      <c r="A147" s="20">
        <v>139</v>
      </c>
      <c r="B147" s="21" t="str">
        <f>IFERROR(INDEX(Výskyt[[poradie]:[kód-P]],MATCH(A147,Výskyt[poradie],0),2),"")</f>
        <v/>
      </c>
      <c r="C147" s="21" t="str">
        <f>IFERROR(INDEX(Cenník[#Data],MATCH($B147,Cenník[Kód]),2),"")</f>
        <v/>
      </c>
      <c r="D147" s="22" t="str">
        <f>IFERROR(INDEX(Výskyt[[Kód]:[ks]],MATCH(B147,Výskyt[Kód]),2),"")</f>
        <v/>
      </c>
      <c r="E147" s="23" t="str">
        <f>IFERROR(INDEX(Cenník[#Data],MATCH($B147,Cenník[Kód]),3),"")</f>
        <v/>
      </c>
      <c r="F147" s="24" t="str">
        <f t="shared" si="2"/>
        <v/>
      </c>
      <c r="G147" s="16"/>
    </row>
    <row r="148" spans="1:7" ht="15" customHeight="1" x14ac:dyDescent="0.25">
      <c r="A148" s="20">
        <v>140</v>
      </c>
      <c r="B148" s="21" t="str">
        <f>IFERROR(INDEX(Výskyt[[poradie]:[kód-P]],MATCH(A148,Výskyt[poradie],0),2),"")</f>
        <v/>
      </c>
      <c r="C148" s="21" t="str">
        <f>IFERROR(INDEX(Cenník[#Data],MATCH($B148,Cenník[Kód]),2),"")</f>
        <v/>
      </c>
      <c r="D148" s="22" t="str">
        <f>IFERROR(INDEX(Výskyt[[Kód]:[ks]],MATCH(B148,Výskyt[Kód]),2),"")</f>
        <v/>
      </c>
      <c r="E148" s="23" t="str">
        <f>IFERROR(INDEX(Cenník[#Data],MATCH($B148,Cenník[Kód]),3),"")</f>
        <v/>
      </c>
      <c r="F148" s="24" t="str">
        <f t="shared" si="2"/>
        <v/>
      </c>
      <c r="G148" s="16"/>
    </row>
    <row r="149" spans="1:7" ht="15" customHeight="1" x14ac:dyDescent="0.25">
      <c r="A149" s="20">
        <v>141</v>
      </c>
      <c r="B149" s="21" t="str">
        <f>IFERROR(INDEX(Výskyt[[poradie]:[kód-P]],MATCH(A149,Výskyt[poradie],0),2),"")</f>
        <v/>
      </c>
      <c r="C149" s="21" t="str">
        <f>IFERROR(INDEX(Cenník[#Data],MATCH($B149,Cenník[Kód]),2),"")</f>
        <v/>
      </c>
      <c r="D149" s="22" t="str">
        <f>IFERROR(INDEX(Výskyt[[Kód]:[ks]],MATCH(B149,Výskyt[Kód]),2),"")</f>
        <v/>
      </c>
      <c r="E149" s="23" t="str">
        <f>IFERROR(INDEX(Cenník[#Data],MATCH($B149,Cenník[Kód]),3),"")</f>
        <v/>
      </c>
      <c r="F149" s="24" t="str">
        <f t="shared" si="2"/>
        <v/>
      </c>
      <c r="G149" s="16"/>
    </row>
    <row r="150" spans="1:7" ht="15" customHeight="1" x14ac:dyDescent="0.25">
      <c r="A150" s="20">
        <v>142</v>
      </c>
      <c r="B150" s="21" t="str">
        <f>IFERROR(INDEX(Výskyt[[poradie]:[kód-P]],MATCH(A150,Výskyt[poradie],0),2),"")</f>
        <v/>
      </c>
      <c r="C150" s="21" t="str">
        <f>IFERROR(INDEX(Cenník[#Data],MATCH($B150,Cenník[Kód]),2),"")</f>
        <v/>
      </c>
      <c r="D150" s="22" t="str">
        <f>IFERROR(INDEX(Výskyt[[Kód]:[ks]],MATCH(B150,Výskyt[Kód]),2),"")</f>
        <v/>
      </c>
      <c r="E150" s="23" t="str">
        <f>IFERROR(INDEX(Cenník[#Data],MATCH($B150,Cenník[Kód]),3),"")</f>
        <v/>
      </c>
      <c r="F150" s="24" t="str">
        <f t="shared" si="2"/>
        <v/>
      </c>
      <c r="G150" s="16"/>
    </row>
    <row r="151" spans="1:7" ht="15" customHeight="1" x14ac:dyDescent="0.25">
      <c r="A151" s="20">
        <v>143</v>
      </c>
      <c r="B151" s="21" t="str">
        <f>IFERROR(INDEX(Výskyt[[poradie]:[kód-P]],MATCH(A151,Výskyt[poradie],0),2),"")</f>
        <v/>
      </c>
      <c r="C151" s="21" t="str">
        <f>IFERROR(INDEX(Cenník[#Data],MATCH($B151,Cenník[Kód]),2),"")</f>
        <v/>
      </c>
      <c r="D151" s="22" t="str">
        <f>IFERROR(INDEX(Výskyt[[Kód]:[ks]],MATCH(B151,Výskyt[Kód]),2),"")</f>
        <v/>
      </c>
      <c r="E151" s="23" t="str">
        <f>IFERROR(INDEX(Cenník[#Data],MATCH($B151,Cenník[Kód]),3),"")</f>
        <v/>
      </c>
      <c r="F151" s="24" t="str">
        <f t="shared" si="2"/>
        <v/>
      </c>
      <c r="G151" s="16"/>
    </row>
    <row r="152" spans="1:7" ht="15" customHeight="1" x14ac:dyDescent="0.25">
      <c r="A152" s="20">
        <v>144</v>
      </c>
      <c r="B152" s="21" t="str">
        <f>IFERROR(INDEX(Výskyt[[poradie]:[kód-P]],MATCH(A152,Výskyt[poradie],0),2),"")</f>
        <v/>
      </c>
      <c r="C152" s="21" t="str">
        <f>IFERROR(INDEX(Cenník[#Data],MATCH($B152,Cenník[Kód]),2),"")</f>
        <v/>
      </c>
      <c r="D152" s="22" t="str">
        <f>IFERROR(INDEX(Výskyt[[Kód]:[ks]],MATCH(B152,Výskyt[Kód]),2),"")</f>
        <v/>
      </c>
      <c r="E152" s="23" t="str">
        <f>IFERROR(INDEX(Cenník[#Data],MATCH($B152,Cenník[Kód]),3),"")</f>
        <v/>
      </c>
      <c r="F152" s="24" t="str">
        <f t="shared" si="2"/>
        <v/>
      </c>
      <c r="G152" s="16"/>
    </row>
    <row r="153" spans="1:7" ht="15" customHeight="1" x14ac:dyDescent="0.25">
      <c r="A153" s="20">
        <v>145</v>
      </c>
      <c r="B153" s="21" t="str">
        <f>IFERROR(INDEX(Výskyt[[poradie]:[kód-P]],MATCH(A153,Výskyt[poradie],0),2),"")</f>
        <v/>
      </c>
      <c r="C153" s="21" t="str">
        <f>IFERROR(INDEX(Cenník[#Data],MATCH($B153,Cenník[Kód]),2),"")</f>
        <v/>
      </c>
      <c r="D153" s="22" t="str">
        <f>IFERROR(INDEX(Výskyt[[Kód]:[ks]],MATCH(B153,Výskyt[Kód]),2),"")</f>
        <v/>
      </c>
      <c r="E153" s="23" t="str">
        <f>IFERROR(INDEX(Cenník[#Data],MATCH($B153,Cenník[Kód]),3),"")</f>
        <v/>
      </c>
      <c r="F153" s="24" t="str">
        <f t="shared" si="2"/>
        <v/>
      </c>
      <c r="G153" s="16"/>
    </row>
    <row r="154" spans="1:7" ht="15" customHeight="1" x14ac:dyDescent="0.25">
      <c r="A154" s="20">
        <v>146</v>
      </c>
      <c r="B154" s="21" t="str">
        <f>IFERROR(INDEX(Výskyt[[poradie]:[kód-P]],MATCH(A154,Výskyt[poradie],0),2),"")</f>
        <v/>
      </c>
      <c r="C154" s="21" t="str">
        <f>IFERROR(INDEX(Cenník[#Data],MATCH($B154,Cenník[Kód]),2),"")</f>
        <v/>
      </c>
      <c r="D154" s="22" t="str">
        <f>IFERROR(INDEX(Výskyt[[Kód]:[ks]],MATCH(B154,Výskyt[Kód]),2),"")</f>
        <v/>
      </c>
      <c r="E154" s="23" t="str">
        <f>IFERROR(INDEX(Cenník[#Data],MATCH($B154,Cenník[Kód]),3),"")</f>
        <v/>
      </c>
      <c r="F154" s="24" t="str">
        <f t="shared" si="2"/>
        <v/>
      </c>
      <c r="G154" s="16"/>
    </row>
    <row r="155" spans="1:7" ht="15" customHeight="1" x14ac:dyDescent="0.25">
      <c r="A155" s="20">
        <v>147</v>
      </c>
      <c r="B155" s="21" t="str">
        <f>IFERROR(INDEX(Výskyt[[poradie]:[kód-P]],MATCH(A155,Výskyt[poradie],0),2),"")</f>
        <v/>
      </c>
      <c r="C155" s="21" t="str">
        <f>IFERROR(INDEX(Cenník[#Data],MATCH($B155,Cenník[Kód]),2),"")</f>
        <v/>
      </c>
      <c r="D155" s="22" t="str">
        <f>IFERROR(INDEX(Výskyt[[Kód]:[ks]],MATCH(B155,Výskyt[Kód]),2),"")</f>
        <v/>
      </c>
      <c r="E155" s="23" t="str">
        <f>IFERROR(INDEX(Cenník[#Data],MATCH($B155,Cenník[Kód]),3),"")</f>
        <v/>
      </c>
      <c r="F155" s="24" t="str">
        <f t="shared" si="2"/>
        <v/>
      </c>
      <c r="G155" s="16"/>
    </row>
    <row r="156" spans="1:7" ht="15" customHeight="1" x14ac:dyDescent="0.25">
      <c r="A156" s="20">
        <v>148</v>
      </c>
      <c r="B156" s="21" t="str">
        <f>IFERROR(INDEX(Výskyt[[poradie]:[kód-P]],MATCH(A156,Výskyt[poradie],0),2),"")</f>
        <v/>
      </c>
      <c r="C156" s="21" t="str">
        <f>IFERROR(INDEX(Cenník[#Data],MATCH($B156,Cenník[Kód]),2),"")</f>
        <v/>
      </c>
      <c r="D156" s="22" t="str">
        <f>IFERROR(INDEX(Výskyt[[Kód]:[ks]],MATCH(B156,Výskyt[Kód]),2),"")</f>
        <v/>
      </c>
      <c r="E156" s="23" t="str">
        <f>IFERROR(INDEX(Cenník[#Data],MATCH($B156,Cenník[Kód]),3),"")</f>
        <v/>
      </c>
      <c r="F156" s="24" t="str">
        <f t="shared" si="2"/>
        <v/>
      </c>
      <c r="G156" s="16"/>
    </row>
    <row r="157" spans="1:7" ht="15" customHeight="1" x14ac:dyDescent="0.25">
      <c r="A157" s="20">
        <v>149</v>
      </c>
      <c r="B157" s="21" t="str">
        <f>IFERROR(INDEX(Výskyt[[poradie]:[kód-P]],MATCH(A157,Výskyt[poradie],0),2),"")</f>
        <v/>
      </c>
      <c r="C157" s="21" t="str">
        <f>IFERROR(INDEX(Cenník[#Data],MATCH($B157,Cenník[Kód]),2),"")</f>
        <v/>
      </c>
      <c r="D157" s="22" t="str">
        <f>IFERROR(INDEX(Výskyt[[Kód]:[ks]],MATCH(B157,Výskyt[Kód]),2),"")</f>
        <v/>
      </c>
      <c r="E157" s="23" t="str">
        <f>IFERROR(INDEX(Cenník[#Data],MATCH($B157,Cenník[Kód]),3),"")</f>
        <v/>
      </c>
      <c r="F157" s="24" t="str">
        <f t="shared" si="2"/>
        <v/>
      </c>
      <c r="G157" s="16"/>
    </row>
    <row r="158" spans="1:7" ht="15" customHeight="1" x14ac:dyDescent="0.25">
      <c r="A158" s="20">
        <v>150</v>
      </c>
      <c r="B158" s="21" t="str">
        <f>IFERROR(INDEX(Výskyt[[poradie]:[kód-P]],MATCH(A158,Výskyt[poradie],0),2),"")</f>
        <v/>
      </c>
      <c r="C158" s="21" t="str">
        <f>IFERROR(INDEX(Cenník[#Data],MATCH($B158,Cenník[Kód]),2),"")</f>
        <v/>
      </c>
      <c r="D158" s="22" t="str">
        <f>IFERROR(INDEX(Výskyt[[Kód]:[ks]],MATCH(B158,Výskyt[Kód]),2),"")</f>
        <v/>
      </c>
      <c r="E158" s="23" t="str">
        <f>IFERROR(INDEX(Cenník[#Data],MATCH($B158,Cenník[Kód]),3),"")</f>
        <v/>
      </c>
      <c r="F158" s="24" t="str">
        <f t="shared" si="2"/>
        <v/>
      </c>
      <c r="G158" s="16"/>
    </row>
    <row r="159" spans="1:7" ht="15" customHeight="1" x14ac:dyDescent="0.25">
      <c r="A159" s="20">
        <v>151</v>
      </c>
      <c r="B159" s="21" t="str">
        <f>IFERROR(INDEX(Výskyt[[poradie]:[kód-P]],MATCH(A159,Výskyt[poradie],0),2),"")</f>
        <v/>
      </c>
      <c r="C159" s="21" t="str">
        <f>IFERROR(INDEX(Cenník[#Data],MATCH($B159,Cenník[Kód]),2),"")</f>
        <v/>
      </c>
      <c r="D159" s="22" t="str">
        <f>IFERROR(INDEX(Výskyt[[Kód]:[ks]],MATCH(B159,Výskyt[Kód]),2),"")</f>
        <v/>
      </c>
      <c r="E159" s="23" t="str">
        <f>IFERROR(INDEX(Cenník[#Data],MATCH($B159,Cenník[Kód]),3),"")</f>
        <v/>
      </c>
      <c r="F159" s="24" t="str">
        <f t="shared" si="2"/>
        <v/>
      </c>
      <c r="G159" s="16"/>
    </row>
    <row r="160" spans="1:7" ht="15" customHeight="1" x14ac:dyDescent="0.25">
      <c r="A160" s="20">
        <v>152</v>
      </c>
      <c r="B160" s="21" t="str">
        <f>IFERROR(INDEX(Výskyt[[poradie]:[kód-P]],MATCH(A160,Výskyt[poradie],0),2),"")</f>
        <v/>
      </c>
      <c r="C160" s="21" t="str">
        <f>IFERROR(INDEX(Cenník[#Data],MATCH($B160,Cenník[Kód]),2),"")</f>
        <v/>
      </c>
      <c r="D160" s="22" t="str">
        <f>IFERROR(INDEX(Výskyt[[Kód]:[ks]],MATCH(B160,Výskyt[Kód]),2),"")</f>
        <v/>
      </c>
      <c r="E160" s="23" t="str">
        <f>IFERROR(INDEX(Cenník[#Data],MATCH($B160,Cenník[Kód]),3),"")</f>
        <v/>
      </c>
      <c r="F160" s="24" t="str">
        <f t="shared" si="2"/>
        <v/>
      </c>
      <c r="G160" s="16"/>
    </row>
    <row r="161" spans="1:7" ht="15" customHeight="1" x14ac:dyDescent="0.25">
      <c r="A161" s="20">
        <v>153</v>
      </c>
      <c r="B161" s="21" t="str">
        <f>IFERROR(INDEX(Výskyt[[poradie]:[kód-P]],MATCH(A161,Výskyt[poradie],0),2),"")</f>
        <v/>
      </c>
      <c r="C161" s="21" t="str">
        <f>IFERROR(INDEX(Cenník[#Data],MATCH($B161,Cenník[Kód]),2),"")</f>
        <v/>
      </c>
      <c r="D161" s="22" t="str">
        <f>IFERROR(INDEX(Výskyt[[Kód]:[ks]],MATCH(B161,Výskyt[Kód]),2),"")</f>
        <v/>
      </c>
      <c r="E161" s="23" t="str">
        <f>IFERROR(INDEX(Cenník[#Data],MATCH($B161,Cenník[Kód]),3),"")</f>
        <v/>
      </c>
      <c r="F161" s="24" t="str">
        <f t="shared" si="2"/>
        <v/>
      </c>
      <c r="G161" s="16"/>
    </row>
    <row r="162" spans="1:7" ht="15" customHeight="1" x14ac:dyDescent="0.25">
      <c r="A162" s="20">
        <v>154</v>
      </c>
      <c r="B162" s="21" t="str">
        <f>IFERROR(INDEX(Výskyt[[poradie]:[kód-P]],MATCH(A162,Výskyt[poradie],0),2),"")</f>
        <v/>
      </c>
      <c r="C162" s="21" t="str">
        <f>IFERROR(INDEX(Cenník[#Data],MATCH($B162,Cenník[Kód]),2),"")</f>
        <v/>
      </c>
      <c r="D162" s="22" t="str">
        <f>IFERROR(INDEX(Výskyt[[Kód]:[ks]],MATCH(B162,Výskyt[Kód]),2),"")</f>
        <v/>
      </c>
      <c r="E162" s="23" t="str">
        <f>IFERROR(INDEX(Cenník[#Data],MATCH($B162,Cenník[Kód]),3),"")</f>
        <v/>
      </c>
      <c r="F162" s="24" t="str">
        <f t="shared" si="2"/>
        <v/>
      </c>
      <c r="G162" s="16"/>
    </row>
    <row r="163" spans="1:7" ht="15" customHeight="1" x14ac:dyDescent="0.25">
      <c r="A163" s="20">
        <v>155</v>
      </c>
      <c r="B163" s="21" t="str">
        <f>IFERROR(INDEX(Výskyt[[poradie]:[kód-P]],MATCH(A163,Výskyt[poradie],0),2),"")</f>
        <v/>
      </c>
      <c r="C163" s="21" t="str">
        <f>IFERROR(INDEX(Cenník[#Data],MATCH($B163,Cenník[Kód]),2),"")</f>
        <v/>
      </c>
      <c r="D163" s="22" t="str">
        <f>IFERROR(INDEX(Výskyt[[Kód]:[ks]],MATCH(B163,Výskyt[Kód]),2),"")</f>
        <v/>
      </c>
      <c r="E163" s="23" t="str">
        <f>IFERROR(INDEX(Cenník[#Data],MATCH($B163,Cenník[Kód]),3),"")</f>
        <v/>
      </c>
      <c r="F163" s="24" t="str">
        <f t="shared" si="2"/>
        <v/>
      </c>
      <c r="G163" s="16"/>
    </row>
    <row r="164" spans="1:7" ht="15" customHeight="1" x14ac:dyDescent="0.25">
      <c r="A164" s="20">
        <v>156</v>
      </c>
      <c r="B164" s="21" t="str">
        <f>IFERROR(INDEX(Výskyt[[poradie]:[kód-P]],MATCH(A164,Výskyt[poradie],0),2),"")</f>
        <v/>
      </c>
      <c r="C164" s="21" t="str">
        <f>IFERROR(INDEX(Cenník[#Data],MATCH($B164,Cenník[Kód]),2),"")</f>
        <v/>
      </c>
      <c r="D164" s="22" t="str">
        <f>IFERROR(INDEX(Výskyt[[Kód]:[ks]],MATCH(B164,Výskyt[Kód]),2),"")</f>
        <v/>
      </c>
      <c r="E164" s="23" t="str">
        <f>IFERROR(INDEX(Cenník[#Data],MATCH($B164,Cenník[Kód]),3),"")</f>
        <v/>
      </c>
      <c r="F164" s="24" t="str">
        <f t="shared" si="2"/>
        <v/>
      </c>
      <c r="G164" s="16"/>
    </row>
    <row r="165" spans="1:7" ht="15" customHeight="1" x14ac:dyDescent="0.25">
      <c r="A165" s="20">
        <v>157</v>
      </c>
      <c r="B165" s="21" t="str">
        <f>IFERROR(INDEX(Výskyt[[poradie]:[kód-P]],MATCH(A165,Výskyt[poradie],0),2),"")</f>
        <v/>
      </c>
      <c r="C165" s="21" t="str">
        <f>IFERROR(INDEX(Cenník[#Data],MATCH($B165,Cenník[Kód]),2),"")</f>
        <v/>
      </c>
      <c r="D165" s="22" t="str">
        <f>IFERROR(INDEX(Výskyt[[Kód]:[ks]],MATCH(B165,Výskyt[Kód]),2),"")</f>
        <v/>
      </c>
      <c r="E165" s="23" t="str">
        <f>IFERROR(INDEX(Cenník[#Data],MATCH($B165,Cenník[Kód]),3),"")</f>
        <v/>
      </c>
      <c r="F165" s="24" t="str">
        <f t="shared" si="2"/>
        <v/>
      </c>
      <c r="G165" s="16"/>
    </row>
    <row r="166" spans="1:7" ht="15" customHeight="1" x14ac:dyDescent="0.25">
      <c r="A166" s="20">
        <v>158</v>
      </c>
      <c r="B166" s="21" t="str">
        <f>IFERROR(INDEX(Výskyt[[poradie]:[kód-P]],MATCH(A166,Výskyt[poradie],0),2),"")</f>
        <v/>
      </c>
      <c r="C166" s="21" t="str">
        <f>IFERROR(INDEX(Cenník[#Data],MATCH($B166,Cenník[Kód]),2),"")</f>
        <v/>
      </c>
      <c r="D166" s="22" t="str">
        <f>IFERROR(INDEX(Výskyt[[Kód]:[ks]],MATCH(B166,Výskyt[Kód]),2),"")</f>
        <v/>
      </c>
      <c r="E166" s="23" t="str">
        <f>IFERROR(INDEX(Cenník[#Data],MATCH($B166,Cenník[Kód]),3),"")</f>
        <v/>
      </c>
      <c r="F166" s="24" t="str">
        <f t="shared" si="2"/>
        <v/>
      </c>
      <c r="G166" s="16"/>
    </row>
    <row r="167" spans="1:7" ht="15" customHeight="1" x14ac:dyDescent="0.25">
      <c r="A167" s="20">
        <v>159</v>
      </c>
      <c r="B167" s="21" t="str">
        <f>IFERROR(INDEX(Výskyt[[poradie]:[kód-P]],MATCH(A167,Výskyt[poradie],0),2),"")</f>
        <v/>
      </c>
      <c r="C167" s="21" t="str">
        <f>IFERROR(INDEX(Cenník[#Data],MATCH($B167,Cenník[Kód]),2),"")</f>
        <v/>
      </c>
      <c r="D167" s="22" t="str">
        <f>IFERROR(INDEX(Výskyt[[Kód]:[ks]],MATCH(B167,Výskyt[Kód]),2),"")</f>
        <v/>
      </c>
      <c r="E167" s="23" t="str">
        <f>IFERROR(INDEX(Cenník[#Data],MATCH($B167,Cenník[Kód]),3),"")</f>
        <v/>
      </c>
      <c r="F167" s="24" t="str">
        <f t="shared" si="2"/>
        <v/>
      </c>
      <c r="G167" s="16"/>
    </row>
    <row r="168" spans="1:7" ht="15" customHeight="1" x14ac:dyDescent="0.25">
      <c r="A168" s="20">
        <v>160</v>
      </c>
      <c r="B168" s="21" t="str">
        <f>IFERROR(INDEX(Výskyt[[poradie]:[kód-P]],MATCH(A168,Výskyt[poradie],0),2),"")</f>
        <v/>
      </c>
      <c r="C168" s="21" t="str">
        <f>IFERROR(INDEX(Cenník[#Data],MATCH($B168,Cenník[Kód]),2),"")</f>
        <v/>
      </c>
      <c r="D168" s="22" t="str">
        <f>IFERROR(INDEX(Výskyt[[Kód]:[ks]],MATCH(B168,Výskyt[Kód]),2),"")</f>
        <v/>
      </c>
      <c r="E168" s="23" t="str">
        <f>IFERROR(INDEX(Cenník[#Data],MATCH($B168,Cenník[Kód]),3),"")</f>
        <v/>
      </c>
      <c r="F168" s="24" t="str">
        <f t="shared" si="2"/>
        <v/>
      </c>
      <c r="G168" s="16"/>
    </row>
    <row r="169" spans="1:7" ht="15" customHeight="1" x14ac:dyDescent="0.25">
      <c r="A169" s="20">
        <v>161</v>
      </c>
      <c r="B169" s="21" t="str">
        <f>IFERROR(INDEX(Výskyt[[poradie]:[kód-P]],MATCH(A169,Výskyt[poradie],0),2),"")</f>
        <v/>
      </c>
      <c r="C169" s="21" t="str">
        <f>IFERROR(INDEX(Cenník[#Data],MATCH($B169,Cenník[Kód]),2),"")</f>
        <v/>
      </c>
      <c r="D169" s="22" t="str">
        <f>IFERROR(INDEX(Výskyt[[Kód]:[ks]],MATCH(B169,Výskyt[Kód]),2),"")</f>
        <v/>
      </c>
      <c r="E169" s="23" t="str">
        <f>IFERROR(INDEX(Cenník[#Data],MATCH($B169,Cenník[Kód]),3),"")</f>
        <v/>
      </c>
      <c r="F169" s="24" t="str">
        <f t="shared" si="2"/>
        <v/>
      </c>
      <c r="G169" s="16"/>
    </row>
    <row r="170" spans="1:7" ht="15" customHeight="1" x14ac:dyDescent="0.25">
      <c r="A170" s="20">
        <v>162</v>
      </c>
      <c r="B170" s="21" t="str">
        <f>IFERROR(INDEX(Výskyt[[poradie]:[kód-P]],MATCH(A170,Výskyt[poradie],0),2),"")</f>
        <v/>
      </c>
      <c r="C170" s="21" t="str">
        <f>IFERROR(INDEX(Cenník[#Data],MATCH($B170,Cenník[Kód]),2),"")</f>
        <v/>
      </c>
      <c r="D170" s="22" t="str">
        <f>IFERROR(INDEX(Výskyt[[Kód]:[ks]],MATCH(B170,Výskyt[Kód]),2),"")</f>
        <v/>
      </c>
      <c r="E170" s="23" t="str">
        <f>IFERROR(INDEX(Cenník[#Data],MATCH($B170,Cenník[Kód]),3),"")</f>
        <v/>
      </c>
      <c r="F170" s="24" t="str">
        <f t="shared" si="2"/>
        <v/>
      </c>
      <c r="G170" s="16"/>
    </row>
    <row r="171" spans="1:7" ht="15" customHeight="1" x14ac:dyDescent="0.25">
      <c r="A171" s="20">
        <v>163</v>
      </c>
      <c r="B171" s="21" t="str">
        <f>IFERROR(INDEX(Výskyt[[poradie]:[kód-P]],MATCH(A171,Výskyt[poradie],0),2),"")</f>
        <v/>
      </c>
      <c r="C171" s="21" t="str">
        <f>IFERROR(INDEX(Cenník[#Data],MATCH($B171,Cenník[Kód]),2),"")</f>
        <v/>
      </c>
      <c r="D171" s="22" t="str">
        <f>IFERROR(INDEX(Výskyt[[Kód]:[ks]],MATCH(B171,Výskyt[Kód]),2),"")</f>
        <v/>
      </c>
      <c r="E171" s="23" t="str">
        <f>IFERROR(INDEX(Cenník[#Data],MATCH($B171,Cenník[Kód]),3),"")</f>
        <v/>
      </c>
      <c r="F171" s="24" t="str">
        <f t="shared" si="2"/>
        <v/>
      </c>
      <c r="G171" s="16"/>
    </row>
    <row r="172" spans="1:7" ht="15" customHeight="1" x14ac:dyDescent="0.25">
      <c r="A172" s="20">
        <v>164</v>
      </c>
      <c r="B172" s="21" t="str">
        <f>IFERROR(INDEX(Výskyt[[poradie]:[kód-P]],MATCH(A172,Výskyt[poradie],0),2),"")</f>
        <v/>
      </c>
      <c r="C172" s="21" t="str">
        <f>IFERROR(INDEX(Cenník[#Data],MATCH($B172,Cenník[Kód]),2),"")</f>
        <v/>
      </c>
      <c r="D172" s="22" t="str">
        <f>IFERROR(INDEX(Výskyt[[Kód]:[ks]],MATCH(B172,Výskyt[Kód]),2),"")</f>
        <v/>
      </c>
      <c r="E172" s="23" t="str">
        <f>IFERROR(INDEX(Cenník[#Data],MATCH($B172,Cenník[Kód]),3),"")</f>
        <v/>
      </c>
      <c r="F172" s="24" t="str">
        <f t="shared" si="2"/>
        <v/>
      </c>
      <c r="G172" s="16"/>
    </row>
    <row r="173" spans="1:7" ht="15" customHeight="1" x14ac:dyDescent="0.25">
      <c r="A173" s="20">
        <v>165</v>
      </c>
      <c r="B173" s="21" t="str">
        <f>IFERROR(INDEX(Výskyt[[poradie]:[kód-P]],MATCH(A173,Výskyt[poradie],0),2),"")</f>
        <v/>
      </c>
      <c r="C173" s="21" t="str">
        <f>IFERROR(INDEX(Cenník[#Data],MATCH($B173,Cenník[Kód]),2),"")</f>
        <v/>
      </c>
      <c r="D173" s="22" t="str">
        <f>IFERROR(INDEX(Výskyt[[Kód]:[ks]],MATCH(B173,Výskyt[Kód]),2),"")</f>
        <v/>
      </c>
      <c r="E173" s="23" t="str">
        <f>IFERROR(INDEX(Cenník[#Data],MATCH($B173,Cenník[Kód]),3),"")</f>
        <v/>
      </c>
      <c r="F173" s="24" t="str">
        <f t="shared" si="2"/>
        <v/>
      </c>
      <c r="G173" s="16"/>
    </row>
    <row r="174" spans="1:7" ht="15" customHeight="1" x14ac:dyDescent="0.25">
      <c r="A174" s="20">
        <v>166</v>
      </c>
      <c r="B174" s="21" t="str">
        <f>IFERROR(INDEX(Výskyt[[poradie]:[kód-P]],MATCH(A174,Výskyt[poradie],0),2),"")</f>
        <v/>
      </c>
      <c r="C174" s="21" t="str">
        <f>IFERROR(INDEX(Cenník[#Data],MATCH($B174,Cenník[Kód]),2),"")</f>
        <v/>
      </c>
      <c r="D174" s="22" t="str">
        <f>IFERROR(INDEX(Výskyt[[Kód]:[ks]],MATCH(B174,Výskyt[Kód]),2),"")</f>
        <v/>
      </c>
      <c r="E174" s="23" t="str">
        <f>IFERROR(INDEX(Cenník[#Data],MATCH($B174,Cenník[Kód]),3),"")</f>
        <v/>
      </c>
      <c r="F174" s="24" t="str">
        <f t="shared" si="2"/>
        <v/>
      </c>
      <c r="G174" s="16"/>
    </row>
    <row r="175" spans="1:7" ht="15" customHeight="1" x14ac:dyDescent="0.25">
      <c r="A175" s="20">
        <v>167</v>
      </c>
      <c r="B175" s="21" t="str">
        <f>IFERROR(INDEX(Výskyt[[poradie]:[kód-P]],MATCH(A175,Výskyt[poradie],0),2),"")</f>
        <v/>
      </c>
      <c r="C175" s="21" t="str">
        <f>IFERROR(INDEX(Cenník[#Data],MATCH($B175,Cenník[Kód]),2),"")</f>
        <v/>
      </c>
      <c r="D175" s="22" t="str">
        <f>IFERROR(INDEX(Výskyt[[Kód]:[ks]],MATCH(B175,Výskyt[Kód]),2),"")</f>
        <v/>
      </c>
      <c r="E175" s="23" t="str">
        <f>IFERROR(INDEX(Cenník[#Data],MATCH($B175,Cenník[Kód]),3),"")</f>
        <v/>
      </c>
      <c r="F175" s="24" t="str">
        <f t="shared" si="2"/>
        <v/>
      </c>
      <c r="G175" s="16"/>
    </row>
    <row r="176" spans="1:7" ht="15" customHeight="1" x14ac:dyDescent="0.25">
      <c r="A176" s="20">
        <v>168</v>
      </c>
      <c r="B176" s="21" t="str">
        <f>IFERROR(INDEX(Výskyt[[poradie]:[kód-P]],MATCH(A176,Výskyt[poradie],0),2),"")</f>
        <v/>
      </c>
      <c r="C176" s="21" t="str">
        <f>IFERROR(INDEX(Cenník[#Data],MATCH($B176,Cenník[Kód]),2),"")</f>
        <v/>
      </c>
      <c r="D176" s="22" t="str">
        <f>IFERROR(INDEX(Výskyt[[Kód]:[ks]],MATCH(B176,Výskyt[Kód]),2),"")</f>
        <v/>
      </c>
      <c r="E176" s="23" t="str">
        <f>IFERROR(INDEX(Cenník[#Data],MATCH($B176,Cenník[Kód]),3),"")</f>
        <v/>
      </c>
      <c r="F176" s="24" t="str">
        <f t="shared" si="2"/>
        <v/>
      </c>
      <c r="G176" s="16"/>
    </row>
    <row r="177" spans="1:7" ht="15" customHeight="1" x14ac:dyDescent="0.25">
      <c r="A177" s="20">
        <v>169</v>
      </c>
      <c r="B177" s="21" t="str">
        <f>IFERROR(INDEX(Výskyt[[poradie]:[kód-P]],MATCH(A177,Výskyt[poradie],0),2),"")</f>
        <v/>
      </c>
      <c r="C177" s="21" t="str">
        <f>IFERROR(INDEX(Cenník[#Data],MATCH($B177,Cenník[Kód]),2),"")</f>
        <v/>
      </c>
      <c r="D177" s="22" t="str">
        <f>IFERROR(INDEX(Výskyt[[Kód]:[ks]],MATCH(B177,Výskyt[Kód]),2),"")</f>
        <v/>
      </c>
      <c r="E177" s="23" t="str">
        <f>IFERROR(INDEX(Cenník[#Data],MATCH($B177,Cenník[Kód]),3),"")</f>
        <v/>
      </c>
      <c r="F177" s="24" t="str">
        <f t="shared" si="2"/>
        <v/>
      </c>
      <c r="G177" s="16"/>
    </row>
    <row r="178" spans="1:7" ht="15" customHeight="1" x14ac:dyDescent="0.25">
      <c r="A178" s="20">
        <v>170</v>
      </c>
      <c r="B178" s="21" t="str">
        <f>IFERROR(INDEX(Výskyt[[poradie]:[kód-P]],MATCH(A178,Výskyt[poradie],0),2),"")</f>
        <v/>
      </c>
      <c r="C178" s="21" t="str">
        <f>IFERROR(INDEX(Cenník[#Data],MATCH($B178,Cenník[Kód]),2),"")</f>
        <v/>
      </c>
      <c r="D178" s="22" t="str">
        <f>IFERROR(INDEX(Výskyt[[Kód]:[ks]],MATCH(B178,Výskyt[Kód]),2),"")</f>
        <v/>
      </c>
      <c r="E178" s="23" t="str">
        <f>IFERROR(INDEX(Cenník[#Data],MATCH($B178,Cenník[Kód]),3),"")</f>
        <v/>
      </c>
      <c r="F178" s="24" t="str">
        <f t="shared" si="2"/>
        <v/>
      </c>
      <c r="G178" s="16"/>
    </row>
    <row r="179" spans="1:7" ht="15" customHeight="1" x14ac:dyDescent="0.25">
      <c r="A179" s="20">
        <v>171</v>
      </c>
      <c r="B179" s="21" t="str">
        <f>IFERROR(INDEX(Výskyt[[poradie]:[kód-P]],MATCH(A179,Výskyt[poradie],0),2),"")</f>
        <v/>
      </c>
      <c r="C179" s="21" t="str">
        <f>IFERROR(INDEX(Cenník[#Data],MATCH($B179,Cenník[Kód]),2),"")</f>
        <v/>
      </c>
      <c r="D179" s="22" t="str">
        <f>IFERROR(INDEX(Výskyt[[Kód]:[ks]],MATCH(B179,Výskyt[Kód]),2),"")</f>
        <v/>
      </c>
      <c r="E179" s="23" t="str">
        <f>IFERROR(INDEX(Cenník[#Data],MATCH($B179,Cenník[Kód]),3),"")</f>
        <v/>
      </c>
      <c r="F179" s="24" t="str">
        <f t="shared" si="2"/>
        <v/>
      </c>
      <c r="G179" s="16"/>
    </row>
    <row r="180" spans="1:7" ht="15" customHeight="1" x14ac:dyDescent="0.25">
      <c r="A180" s="20">
        <v>172</v>
      </c>
      <c r="B180" s="21" t="str">
        <f>IFERROR(INDEX(Výskyt[[poradie]:[kód-P]],MATCH(A180,Výskyt[poradie],0),2),"")</f>
        <v/>
      </c>
      <c r="C180" s="21" t="str">
        <f>IFERROR(INDEX(Cenník[#Data],MATCH($B180,Cenník[Kód]),2),"")</f>
        <v/>
      </c>
      <c r="D180" s="22" t="str">
        <f>IFERROR(INDEX(Výskyt[[Kód]:[ks]],MATCH(B180,Výskyt[Kód]),2),"")</f>
        <v/>
      </c>
      <c r="E180" s="23" t="str">
        <f>IFERROR(INDEX(Cenník[#Data],MATCH($B180,Cenník[Kód]),3),"")</f>
        <v/>
      </c>
      <c r="F180" s="24" t="str">
        <f t="shared" si="2"/>
        <v/>
      </c>
      <c r="G180" s="16"/>
    </row>
    <row r="181" spans="1:7" ht="15" customHeight="1" x14ac:dyDescent="0.25">
      <c r="A181" s="20">
        <v>173</v>
      </c>
      <c r="B181" s="21" t="str">
        <f>IFERROR(INDEX(Výskyt[[poradie]:[kód-P]],MATCH(A181,Výskyt[poradie],0),2),"")</f>
        <v/>
      </c>
      <c r="C181" s="21" t="str">
        <f>IFERROR(INDEX(Cenník[#Data],MATCH($B181,Cenník[Kód]),2),"")</f>
        <v/>
      </c>
      <c r="D181" s="22" t="str">
        <f>IFERROR(INDEX(Výskyt[[Kód]:[ks]],MATCH(B181,Výskyt[Kód]),2),"")</f>
        <v/>
      </c>
      <c r="E181" s="23" t="str">
        <f>IFERROR(INDEX(Cenník[#Data],MATCH($B181,Cenník[Kód]),3),"")</f>
        <v/>
      </c>
      <c r="F181" s="24" t="str">
        <f t="shared" si="2"/>
        <v/>
      </c>
      <c r="G181" s="16"/>
    </row>
    <row r="182" spans="1:7" ht="15" customHeight="1" x14ac:dyDescent="0.25">
      <c r="A182" s="20">
        <v>174</v>
      </c>
      <c r="B182" s="21" t="str">
        <f>IFERROR(INDEX(Výskyt[[poradie]:[kód-P]],MATCH(A182,Výskyt[poradie],0),2),"")</f>
        <v/>
      </c>
      <c r="C182" s="21" t="str">
        <f>IFERROR(INDEX(Cenník[#Data],MATCH($B182,Cenník[Kód]),2),"")</f>
        <v/>
      </c>
      <c r="D182" s="22" t="str">
        <f>IFERROR(INDEX(Výskyt[[Kód]:[ks]],MATCH(B182,Výskyt[Kód]),2),"")</f>
        <v/>
      </c>
      <c r="E182" s="23" t="str">
        <f>IFERROR(INDEX(Cenník[#Data],MATCH($B182,Cenník[Kód]),3),"")</f>
        <v/>
      </c>
      <c r="F182" s="24" t="str">
        <f t="shared" si="2"/>
        <v/>
      </c>
      <c r="G182" s="16"/>
    </row>
    <row r="183" spans="1:7" ht="15" customHeight="1" x14ac:dyDescent="0.25">
      <c r="A183" s="20">
        <v>175</v>
      </c>
      <c r="B183" s="21" t="str">
        <f>IFERROR(INDEX(Výskyt[[poradie]:[kód-P]],MATCH(A183,Výskyt[poradie],0),2),"")</f>
        <v/>
      </c>
      <c r="C183" s="21" t="str">
        <f>IFERROR(INDEX(Cenník[#Data],MATCH($B183,Cenník[Kód]),2),"")</f>
        <v/>
      </c>
      <c r="D183" s="22" t="str">
        <f>IFERROR(INDEX(Výskyt[[Kód]:[ks]],MATCH(B183,Výskyt[Kód]),2),"")</f>
        <v/>
      </c>
      <c r="E183" s="23" t="str">
        <f>IFERROR(INDEX(Cenník[#Data],MATCH($B183,Cenník[Kód]),3),"")</f>
        <v/>
      </c>
      <c r="F183" s="24" t="str">
        <f t="shared" si="2"/>
        <v/>
      </c>
      <c r="G183" s="16"/>
    </row>
    <row r="184" spans="1:7" ht="15" customHeight="1" x14ac:dyDescent="0.25">
      <c r="A184" s="20">
        <v>176</v>
      </c>
      <c r="B184" s="21" t="str">
        <f>IFERROR(INDEX(Výskyt[[poradie]:[kód-P]],MATCH(A184,Výskyt[poradie],0),2),"")</f>
        <v/>
      </c>
      <c r="C184" s="21" t="str">
        <f>IFERROR(INDEX(Cenník[#Data],MATCH($B184,Cenník[Kód]),2),"")</f>
        <v/>
      </c>
      <c r="D184" s="22" t="str">
        <f>IFERROR(INDEX(Výskyt[[Kód]:[ks]],MATCH(B184,Výskyt[Kód]),2),"")</f>
        <v/>
      </c>
      <c r="E184" s="23" t="str">
        <f>IFERROR(INDEX(Cenník[#Data],MATCH($B184,Cenník[Kód]),3),"")</f>
        <v/>
      </c>
      <c r="F184" s="24" t="str">
        <f t="shared" si="2"/>
        <v/>
      </c>
      <c r="G184" s="16"/>
    </row>
    <row r="185" spans="1:7" ht="15" customHeight="1" x14ac:dyDescent="0.25">
      <c r="A185" s="20">
        <v>177</v>
      </c>
      <c r="B185" s="21" t="str">
        <f>IFERROR(INDEX(Výskyt[[poradie]:[kód-P]],MATCH(A185,Výskyt[poradie],0),2),"")</f>
        <v/>
      </c>
      <c r="C185" s="21" t="str">
        <f>IFERROR(INDEX(Cenník[#Data],MATCH($B185,Cenník[Kód]),2),"")</f>
        <v/>
      </c>
      <c r="D185" s="22" t="str">
        <f>IFERROR(INDEX(Výskyt[[Kód]:[ks]],MATCH(B185,Výskyt[Kód]),2),"")</f>
        <v/>
      </c>
      <c r="E185" s="23" t="str">
        <f>IFERROR(INDEX(Cenník[#Data],MATCH($B185,Cenník[Kód]),3),"")</f>
        <v/>
      </c>
      <c r="F185" s="24" t="str">
        <f t="shared" si="2"/>
        <v/>
      </c>
      <c r="G185" s="16"/>
    </row>
    <row r="186" spans="1:7" ht="15" customHeight="1" x14ac:dyDescent="0.25">
      <c r="A186" s="20">
        <v>178</v>
      </c>
      <c r="B186" s="21" t="str">
        <f>IFERROR(INDEX(Výskyt[[poradie]:[kód-P]],MATCH(A186,Výskyt[poradie],0),2),"")</f>
        <v/>
      </c>
      <c r="C186" s="21" t="str">
        <f>IFERROR(INDEX(Cenník[#Data],MATCH($B186,Cenník[Kód]),2),"")</f>
        <v/>
      </c>
      <c r="D186" s="22" t="str">
        <f>IFERROR(INDEX(Výskyt[[Kód]:[ks]],MATCH(B186,Výskyt[Kód]),2),"")</f>
        <v/>
      </c>
      <c r="E186" s="23" t="str">
        <f>IFERROR(INDEX(Cenník[#Data],MATCH($B186,Cenník[Kód]),3),"")</f>
        <v/>
      </c>
      <c r="F186" s="24" t="str">
        <f t="shared" si="2"/>
        <v/>
      </c>
      <c r="G186" s="16"/>
    </row>
    <row r="187" spans="1:7" ht="15" customHeight="1" x14ac:dyDescent="0.25">
      <c r="A187" s="20">
        <v>179</v>
      </c>
      <c r="B187" s="21" t="str">
        <f>IFERROR(INDEX(Výskyt[[poradie]:[kód-P]],MATCH(A187,Výskyt[poradie],0),2),"")</f>
        <v/>
      </c>
      <c r="C187" s="21" t="str">
        <f>IFERROR(INDEX(Cenník[#Data],MATCH($B187,Cenník[Kód]),2),"")</f>
        <v/>
      </c>
      <c r="D187" s="22" t="str">
        <f>IFERROR(INDEX(Výskyt[[Kód]:[ks]],MATCH(B187,Výskyt[Kód]),2),"")</f>
        <v/>
      </c>
      <c r="E187" s="23" t="str">
        <f>IFERROR(INDEX(Cenník[#Data],MATCH($B187,Cenník[Kód]),3),"")</f>
        <v/>
      </c>
      <c r="F187" s="24" t="str">
        <f t="shared" si="2"/>
        <v/>
      </c>
      <c r="G187" s="16"/>
    </row>
    <row r="188" spans="1:7" ht="15" customHeight="1" x14ac:dyDescent="0.25">
      <c r="A188" s="20">
        <v>180</v>
      </c>
      <c r="B188" s="21" t="str">
        <f>IFERROR(INDEX(Výskyt[[poradie]:[kód-P]],MATCH(A188,Výskyt[poradie],0),2),"")</f>
        <v/>
      </c>
      <c r="C188" s="21" t="str">
        <f>IFERROR(INDEX(Cenník[#Data],MATCH($B188,Cenník[Kód]),2),"")</f>
        <v/>
      </c>
      <c r="D188" s="22" t="str">
        <f>IFERROR(INDEX(Výskyt[[Kód]:[ks]],MATCH(B188,Výskyt[Kód]),2),"")</f>
        <v/>
      </c>
      <c r="E188" s="23" t="str">
        <f>IFERROR(INDEX(Cenník[#Data],MATCH($B188,Cenník[Kód]),3),"")</f>
        <v/>
      </c>
      <c r="F188" s="24" t="str">
        <f t="shared" si="2"/>
        <v/>
      </c>
      <c r="G188" s="16"/>
    </row>
    <row r="189" spans="1:7" ht="15" customHeight="1" x14ac:dyDescent="0.25">
      <c r="A189" s="20">
        <v>181</v>
      </c>
      <c r="B189" s="21" t="str">
        <f>IFERROR(INDEX(Výskyt[[poradie]:[kód-P]],MATCH(A189,Výskyt[poradie],0),2),"")</f>
        <v/>
      </c>
      <c r="C189" s="21" t="str">
        <f>IFERROR(INDEX(Cenník[#Data],MATCH($B189,Cenník[Kód]),2),"")</f>
        <v/>
      </c>
      <c r="D189" s="22" t="str">
        <f>IFERROR(INDEX(Výskyt[[Kód]:[ks]],MATCH(B189,Výskyt[Kód]),2),"")</f>
        <v/>
      </c>
      <c r="E189" s="23" t="str">
        <f>IFERROR(INDEX(Cenník[#Data],MATCH($B189,Cenník[Kód]),3),"")</f>
        <v/>
      </c>
      <c r="F189" s="24" t="str">
        <f t="shared" si="2"/>
        <v/>
      </c>
      <c r="G189" s="16"/>
    </row>
    <row r="190" spans="1:7" ht="15" customHeight="1" x14ac:dyDescent="0.25">
      <c r="A190" s="20">
        <v>182</v>
      </c>
      <c r="B190" s="21" t="str">
        <f>IFERROR(INDEX(Výskyt[[poradie]:[kód-P]],MATCH(A190,Výskyt[poradie],0),2),"")</f>
        <v/>
      </c>
      <c r="C190" s="21" t="str">
        <f>IFERROR(INDEX(Cenník[#Data],MATCH($B190,Cenník[Kód]),2),"")</f>
        <v/>
      </c>
      <c r="D190" s="22" t="str">
        <f>IFERROR(INDEX(Výskyt[[Kód]:[ks]],MATCH(B190,Výskyt[Kód]),2),"")</f>
        <v/>
      </c>
      <c r="E190" s="23" t="str">
        <f>IFERROR(INDEX(Cenník[#Data],MATCH($B190,Cenník[Kód]),3),"")</f>
        <v/>
      </c>
      <c r="F190" s="24" t="str">
        <f t="shared" si="2"/>
        <v/>
      </c>
      <c r="G190" s="16"/>
    </row>
    <row r="191" spans="1:7" ht="15" customHeight="1" x14ac:dyDescent="0.25">
      <c r="A191" s="20">
        <v>183</v>
      </c>
      <c r="B191" s="21" t="str">
        <f>IFERROR(INDEX(Výskyt[[poradie]:[kód-P]],MATCH(A191,Výskyt[poradie],0),2),"")</f>
        <v/>
      </c>
      <c r="C191" s="21" t="str">
        <f>IFERROR(INDEX(Cenník[#Data],MATCH($B191,Cenník[Kód]),2),"")</f>
        <v/>
      </c>
      <c r="D191" s="22" t="str">
        <f>IFERROR(INDEX(Výskyt[[Kód]:[ks]],MATCH(B191,Výskyt[Kód]),2),"")</f>
        <v/>
      </c>
      <c r="E191" s="23" t="str">
        <f>IFERROR(INDEX(Cenník[#Data],MATCH($B191,Cenník[Kód]),3),"")</f>
        <v/>
      </c>
      <c r="F191" s="24" t="str">
        <f t="shared" si="2"/>
        <v/>
      </c>
      <c r="G191" s="16"/>
    </row>
    <row r="192" spans="1:7" ht="15" customHeight="1" x14ac:dyDescent="0.25">
      <c r="A192" s="20">
        <v>184</v>
      </c>
      <c r="B192" s="21" t="str">
        <f>IFERROR(INDEX(Výskyt[[poradie]:[kód-P]],MATCH(A192,Výskyt[poradie],0),2),"")</f>
        <v/>
      </c>
      <c r="C192" s="21" t="str">
        <f>IFERROR(INDEX(Cenník[#Data],MATCH($B192,Cenník[Kód]),2),"")</f>
        <v/>
      </c>
      <c r="D192" s="22" t="str">
        <f>IFERROR(INDEX(Výskyt[[Kód]:[ks]],MATCH(B192,Výskyt[Kód]),2),"")</f>
        <v/>
      </c>
      <c r="E192" s="23" t="str">
        <f>IFERROR(INDEX(Cenník[#Data],MATCH($B192,Cenník[Kód]),3),"")</f>
        <v/>
      </c>
      <c r="F192" s="24" t="str">
        <f t="shared" si="2"/>
        <v/>
      </c>
      <c r="G192" s="16"/>
    </row>
    <row r="193" spans="1:7" ht="15" customHeight="1" x14ac:dyDescent="0.25">
      <c r="A193" s="20">
        <v>185</v>
      </c>
      <c r="B193" s="21" t="str">
        <f>IFERROR(INDEX(Výskyt[[poradie]:[kód-P]],MATCH(A193,Výskyt[poradie],0),2),"")</f>
        <v/>
      </c>
      <c r="C193" s="21" t="str">
        <f>IFERROR(INDEX(Cenník[#Data],MATCH($B193,Cenník[Kód]),2),"")</f>
        <v/>
      </c>
      <c r="D193" s="22" t="str">
        <f>IFERROR(INDEX(Výskyt[[Kód]:[ks]],MATCH(B193,Výskyt[Kód]),2),"")</f>
        <v/>
      </c>
      <c r="E193" s="23" t="str">
        <f>IFERROR(INDEX(Cenník[#Data],MATCH($B193,Cenník[Kód]),3),"")</f>
        <v/>
      </c>
      <c r="F193" s="24" t="str">
        <f t="shared" si="2"/>
        <v/>
      </c>
      <c r="G193" s="16"/>
    </row>
    <row r="194" spans="1:7" ht="15" customHeight="1" x14ac:dyDescent="0.25">
      <c r="A194" s="20">
        <v>186</v>
      </c>
      <c r="B194" s="21" t="str">
        <f>IFERROR(INDEX(Výskyt[[poradie]:[kód-P]],MATCH(A194,Výskyt[poradie],0),2),"")</f>
        <v/>
      </c>
      <c r="C194" s="21" t="str">
        <f>IFERROR(INDEX(Cenník[#Data],MATCH($B194,Cenník[Kód]),2),"")</f>
        <v/>
      </c>
      <c r="D194" s="22" t="str">
        <f>IFERROR(INDEX(Výskyt[[Kód]:[ks]],MATCH(B194,Výskyt[Kód]),2),"")</f>
        <v/>
      </c>
      <c r="E194" s="23" t="str">
        <f>IFERROR(INDEX(Cenník[#Data],MATCH($B194,Cenník[Kód]),3),"")</f>
        <v/>
      </c>
      <c r="F194" s="24" t="str">
        <f t="shared" si="2"/>
        <v/>
      </c>
      <c r="G194" s="16"/>
    </row>
    <row r="195" spans="1:7" ht="15" customHeight="1" x14ac:dyDescent="0.25">
      <c r="A195" s="20">
        <v>187</v>
      </c>
      <c r="B195" s="21" t="str">
        <f>IFERROR(INDEX(Výskyt[[poradie]:[kód-P]],MATCH(A195,Výskyt[poradie],0),2),"")</f>
        <v/>
      </c>
      <c r="C195" s="21" t="str">
        <f>IFERROR(INDEX(Cenník[#Data],MATCH($B195,Cenník[Kód]),2),"")</f>
        <v/>
      </c>
      <c r="D195" s="22" t="str">
        <f>IFERROR(INDEX(Výskyt[[Kód]:[ks]],MATCH(B195,Výskyt[Kód]),2),"")</f>
        <v/>
      </c>
      <c r="E195" s="23" t="str">
        <f>IFERROR(INDEX(Cenník[#Data],MATCH($B195,Cenník[Kód]),3),"")</f>
        <v/>
      </c>
      <c r="F195" s="24" t="str">
        <f t="shared" si="2"/>
        <v/>
      </c>
      <c r="G195" s="16"/>
    </row>
    <row r="196" spans="1:7" ht="15" customHeight="1" x14ac:dyDescent="0.25">
      <c r="A196" s="20">
        <v>188</v>
      </c>
      <c r="B196" s="21" t="str">
        <f>IFERROR(INDEX(Výskyt[[poradie]:[kód-P]],MATCH(A196,Výskyt[poradie],0),2),"")</f>
        <v/>
      </c>
      <c r="C196" s="21" t="str">
        <f>IFERROR(INDEX(Cenník[#Data],MATCH($B196,Cenník[Kód]),2),"")</f>
        <v/>
      </c>
      <c r="D196" s="22" t="str">
        <f>IFERROR(INDEX(Výskyt[[Kód]:[ks]],MATCH(B196,Výskyt[Kód]),2),"")</f>
        <v/>
      </c>
      <c r="E196" s="23" t="str">
        <f>IFERROR(INDEX(Cenník[#Data],MATCH($B196,Cenník[Kód]),3),"")</f>
        <v/>
      </c>
      <c r="F196" s="24" t="str">
        <f t="shared" si="2"/>
        <v/>
      </c>
      <c r="G196" s="16"/>
    </row>
    <row r="197" spans="1:7" ht="15" customHeight="1" x14ac:dyDescent="0.25">
      <c r="A197" s="20">
        <v>189</v>
      </c>
      <c r="B197" s="21" t="str">
        <f>IFERROR(INDEX(Výskyt[[poradie]:[kód-P]],MATCH(A197,Výskyt[poradie],0),2),"")</f>
        <v/>
      </c>
      <c r="C197" s="21" t="str">
        <f>IFERROR(INDEX(Cenník[#Data],MATCH($B197,Cenník[Kód]),2),"")</f>
        <v/>
      </c>
      <c r="D197" s="22" t="str">
        <f>IFERROR(INDEX(Výskyt[[Kód]:[ks]],MATCH(B197,Výskyt[Kód]),2),"")</f>
        <v/>
      </c>
      <c r="E197" s="23" t="str">
        <f>IFERROR(INDEX(Cenník[#Data],MATCH($B197,Cenník[Kód]),3),"")</f>
        <v/>
      </c>
      <c r="F197" s="24" t="str">
        <f t="shared" si="2"/>
        <v/>
      </c>
      <c r="G197" s="16"/>
    </row>
    <row r="198" spans="1:7" ht="15" customHeight="1" x14ac:dyDescent="0.25">
      <c r="A198" s="20">
        <v>190</v>
      </c>
      <c r="B198" s="21" t="str">
        <f>IFERROR(INDEX(Výskyt[[poradie]:[kód-P]],MATCH(A198,Výskyt[poradie],0),2),"")</f>
        <v/>
      </c>
      <c r="C198" s="21" t="str">
        <f>IFERROR(INDEX(Cenník[#Data],MATCH($B198,Cenník[Kód]),2),"")</f>
        <v/>
      </c>
      <c r="D198" s="22" t="str">
        <f>IFERROR(INDEX(Výskyt[[Kód]:[ks]],MATCH(B198,Výskyt[Kód]),2),"")</f>
        <v/>
      </c>
      <c r="E198" s="23" t="str">
        <f>IFERROR(INDEX(Cenník[#Data],MATCH($B198,Cenník[Kód]),3),"")</f>
        <v/>
      </c>
      <c r="F198" s="24" t="str">
        <f t="shared" si="2"/>
        <v/>
      </c>
      <c r="G198" s="16"/>
    </row>
    <row r="199" spans="1:7" ht="15" customHeight="1" x14ac:dyDescent="0.25">
      <c r="A199" s="20">
        <v>191</v>
      </c>
      <c r="B199" s="21" t="str">
        <f>IFERROR(INDEX(Výskyt[[poradie]:[kód-P]],MATCH(A199,Výskyt[poradie],0),2),"")</f>
        <v/>
      </c>
      <c r="C199" s="21" t="str">
        <f>IFERROR(INDEX(Cenník[#Data],MATCH($B199,Cenník[Kód]),2),"")</f>
        <v/>
      </c>
      <c r="D199" s="22" t="str">
        <f>IFERROR(INDEX(Výskyt[[Kód]:[ks]],MATCH(B199,Výskyt[Kód]),2),"")</f>
        <v/>
      </c>
      <c r="E199" s="23" t="str">
        <f>IFERROR(INDEX(Cenník[#Data],MATCH($B199,Cenník[Kód]),3),"")</f>
        <v/>
      </c>
      <c r="F199" s="24" t="str">
        <f t="shared" si="2"/>
        <v/>
      </c>
      <c r="G199" s="16"/>
    </row>
    <row r="200" spans="1:7" ht="15" customHeight="1" x14ac:dyDescent="0.25">
      <c r="A200" s="20">
        <v>192</v>
      </c>
      <c r="B200" s="21" t="str">
        <f>IFERROR(INDEX(Výskyt[[poradie]:[kód-P]],MATCH(A200,Výskyt[poradie],0),2),"")</f>
        <v/>
      </c>
      <c r="C200" s="21" t="str">
        <f>IFERROR(INDEX(Cenník[#Data],MATCH($B200,Cenník[Kód]),2),"")</f>
        <v/>
      </c>
      <c r="D200" s="22" t="str">
        <f>IFERROR(INDEX(Výskyt[[Kód]:[ks]],MATCH(B200,Výskyt[Kód]),2),"")</f>
        <v/>
      </c>
      <c r="E200" s="23" t="str">
        <f>IFERROR(INDEX(Cenník[#Data],MATCH($B200,Cenník[Kód]),3),"")</f>
        <v/>
      </c>
      <c r="F200" s="24" t="str">
        <f t="shared" si="2"/>
        <v/>
      </c>
      <c r="G200" s="16"/>
    </row>
    <row r="201" spans="1:7" ht="15" customHeight="1" x14ac:dyDescent="0.25">
      <c r="A201" s="20">
        <v>193</v>
      </c>
      <c r="B201" s="21" t="str">
        <f>IFERROR(INDEX(Výskyt[[poradie]:[kód-P]],MATCH(A201,Výskyt[poradie],0),2),"")</f>
        <v/>
      </c>
      <c r="C201" s="21" t="str">
        <f>IFERROR(INDEX(Cenník[#Data],MATCH($B201,Cenník[Kód]),2),"")</f>
        <v/>
      </c>
      <c r="D201" s="22" t="str">
        <f>IFERROR(INDEX(Výskyt[[Kód]:[ks]],MATCH(B201,Výskyt[Kód]),2),"")</f>
        <v/>
      </c>
      <c r="E201" s="23" t="str">
        <f>IFERROR(INDEX(Cenník[#Data],MATCH($B201,Cenník[Kód]),3),"")</f>
        <v/>
      </c>
      <c r="F201" s="24" t="str">
        <f t="shared" si="2"/>
        <v/>
      </c>
      <c r="G201" s="16"/>
    </row>
    <row r="202" spans="1:7" ht="15" customHeight="1" x14ac:dyDescent="0.25">
      <c r="A202" s="20">
        <v>194</v>
      </c>
      <c r="B202" s="21" t="str">
        <f>IFERROR(INDEX(Výskyt[[poradie]:[kód-P]],MATCH(A202,Výskyt[poradie],0),2),"")</f>
        <v/>
      </c>
      <c r="C202" s="21" t="str">
        <f>IFERROR(INDEX(Cenník[#Data],MATCH($B202,Cenník[Kód]),2),"")</f>
        <v/>
      </c>
      <c r="D202" s="22" t="str">
        <f>IFERROR(INDEX(Výskyt[[Kód]:[ks]],MATCH(B202,Výskyt[Kód]),2),"")</f>
        <v/>
      </c>
      <c r="E202" s="23" t="str">
        <f>IFERROR(INDEX(Cenník[#Data],MATCH($B202,Cenník[Kód]),3),"")</f>
        <v/>
      </c>
      <c r="F202" s="24" t="str">
        <f t="shared" ref="F202:F265" si="3">IFERROR(D202*E202,"")</f>
        <v/>
      </c>
      <c r="G202" s="16"/>
    </row>
    <row r="203" spans="1:7" ht="15" customHeight="1" x14ac:dyDescent="0.25">
      <c r="A203" s="20">
        <v>195</v>
      </c>
      <c r="B203" s="21" t="str">
        <f>IFERROR(INDEX(Výskyt[[poradie]:[kód-P]],MATCH(A203,Výskyt[poradie],0),2),"")</f>
        <v/>
      </c>
      <c r="C203" s="21" t="str">
        <f>IFERROR(INDEX(Cenník[#Data],MATCH($B203,Cenník[Kód]),2),"")</f>
        <v/>
      </c>
      <c r="D203" s="22" t="str">
        <f>IFERROR(INDEX(Výskyt[[Kód]:[ks]],MATCH(B203,Výskyt[Kód]),2),"")</f>
        <v/>
      </c>
      <c r="E203" s="23" t="str">
        <f>IFERROR(INDEX(Cenník[#Data],MATCH($B203,Cenník[Kód]),3),"")</f>
        <v/>
      </c>
      <c r="F203" s="24" t="str">
        <f t="shared" si="3"/>
        <v/>
      </c>
      <c r="G203" s="16"/>
    </row>
    <row r="204" spans="1:7" ht="15" customHeight="1" x14ac:dyDescent="0.25">
      <c r="A204" s="20">
        <v>196</v>
      </c>
      <c r="B204" s="21" t="str">
        <f>IFERROR(INDEX(Výskyt[[poradie]:[kód-P]],MATCH(A204,Výskyt[poradie],0),2),"")</f>
        <v/>
      </c>
      <c r="C204" s="21" t="str">
        <f>IFERROR(INDEX(Cenník[#Data],MATCH($B204,Cenník[Kód]),2),"")</f>
        <v/>
      </c>
      <c r="D204" s="22" t="str">
        <f>IFERROR(INDEX(Výskyt[[Kód]:[ks]],MATCH(B204,Výskyt[Kód]),2),"")</f>
        <v/>
      </c>
      <c r="E204" s="23" t="str">
        <f>IFERROR(INDEX(Cenník[#Data],MATCH($B204,Cenník[Kód]),3),"")</f>
        <v/>
      </c>
      <c r="F204" s="24" t="str">
        <f t="shared" si="3"/>
        <v/>
      </c>
      <c r="G204" s="16"/>
    </row>
    <row r="205" spans="1:7" ht="15" customHeight="1" x14ac:dyDescent="0.25">
      <c r="A205" s="20">
        <v>197</v>
      </c>
      <c r="B205" s="21" t="str">
        <f>IFERROR(INDEX(Výskyt[[poradie]:[kód-P]],MATCH(A205,Výskyt[poradie],0),2),"")</f>
        <v/>
      </c>
      <c r="C205" s="21" t="str">
        <f>IFERROR(INDEX(Cenník[#Data],MATCH($B205,Cenník[Kód]),2),"")</f>
        <v/>
      </c>
      <c r="D205" s="22" t="str">
        <f>IFERROR(INDEX(Výskyt[[Kód]:[ks]],MATCH(B205,Výskyt[Kód]),2),"")</f>
        <v/>
      </c>
      <c r="E205" s="23" t="str">
        <f>IFERROR(INDEX(Cenník[#Data],MATCH($B205,Cenník[Kód]),3),"")</f>
        <v/>
      </c>
      <c r="F205" s="24" t="str">
        <f t="shared" si="3"/>
        <v/>
      </c>
      <c r="G205" s="16"/>
    </row>
    <row r="206" spans="1:7" ht="15" customHeight="1" x14ac:dyDescent="0.25">
      <c r="A206" s="20">
        <v>198</v>
      </c>
      <c r="B206" s="21" t="str">
        <f>IFERROR(INDEX(Výskyt[[poradie]:[kód-P]],MATCH(A206,Výskyt[poradie],0),2),"")</f>
        <v/>
      </c>
      <c r="C206" s="21" t="str">
        <f>IFERROR(INDEX(Cenník[#Data],MATCH($B206,Cenník[Kód]),2),"")</f>
        <v/>
      </c>
      <c r="D206" s="22" t="str">
        <f>IFERROR(INDEX(Výskyt[[Kód]:[ks]],MATCH(B206,Výskyt[Kód]),2),"")</f>
        <v/>
      </c>
      <c r="E206" s="23" t="str">
        <f>IFERROR(INDEX(Cenník[#Data],MATCH($B206,Cenník[Kód]),3),"")</f>
        <v/>
      </c>
      <c r="F206" s="24" t="str">
        <f t="shared" si="3"/>
        <v/>
      </c>
      <c r="G206" s="16"/>
    </row>
    <row r="207" spans="1:7" ht="15" customHeight="1" x14ac:dyDescent="0.25">
      <c r="A207" s="20">
        <v>199</v>
      </c>
      <c r="B207" s="21" t="str">
        <f>IFERROR(INDEX(Výskyt[[poradie]:[kód-P]],MATCH(A207,Výskyt[poradie],0),2),"")</f>
        <v/>
      </c>
      <c r="C207" s="21" t="str">
        <f>IFERROR(INDEX(Cenník[#Data],MATCH($B207,Cenník[Kód]),2),"")</f>
        <v/>
      </c>
      <c r="D207" s="22" t="str">
        <f>IFERROR(INDEX(Výskyt[[Kód]:[ks]],MATCH(B207,Výskyt[Kód]),2),"")</f>
        <v/>
      </c>
      <c r="E207" s="23" t="str">
        <f>IFERROR(INDEX(Cenník[#Data],MATCH($B207,Cenník[Kód]),3),"")</f>
        <v/>
      </c>
      <c r="F207" s="24" t="str">
        <f t="shared" si="3"/>
        <v/>
      </c>
      <c r="G207" s="16"/>
    </row>
    <row r="208" spans="1:7" ht="15" customHeight="1" x14ac:dyDescent="0.25">
      <c r="A208" s="20">
        <v>200</v>
      </c>
      <c r="B208" s="21" t="str">
        <f>IFERROR(INDEX(Výskyt[[poradie]:[kód-P]],MATCH(A208,Výskyt[poradie],0),2),"")</f>
        <v/>
      </c>
      <c r="C208" s="21" t="str">
        <f>IFERROR(INDEX(Cenník[#Data],MATCH($B208,Cenník[Kód]),2),"")</f>
        <v/>
      </c>
      <c r="D208" s="22" t="str">
        <f>IFERROR(INDEX(Výskyt[[Kód]:[ks]],MATCH(B208,Výskyt[Kód]),2),"")</f>
        <v/>
      </c>
      <c r="E208" s="23" t="str">
        <f>IFERROR(INDEX(Cenník[#Data],MATCH($B208,Cenník[Kód]),3),"")</f>
        <v/>
      </c>
      <c r="F208" s="24" t="str">
        <f t="shared" si="3"/>
        <v/>
      </c>
      <c r="G208" s="16"/>
    </row>
    <row r="209" spans="1:7" ht="15" customHeight="1" x14ac:dyDescent="0.25">
      <c r="A209" s="20">
        <v>201</v>
      </c>
      <c r="B209" s="21" t="str">
        <f>IFERROR(INDEX(Výskyt[[poradie]:[kód-P]],MATCH(A209,Výskyt[poradie],0),2),"")</f>
        <v/>
      </c>
      <c r="C209" s="21" t="str">
        <f>IFERROR(INDEX(Cenník[#Data],MATCH($B209,Cenník[Kód]),2),"")</f>
        <v/>
      </c>
      <c r="D209" s="22" t="str">
        <f>IFERROR(INDEX(Výskyt[[Kód]:[ks]],MATCH(B209,Výskyt[Kód]),2),"")</f>
        <v/>
      </c>
      <c r="E209" s="23" t="str">
        <f>IFERROR(INDEX(Cenník[#Data],MATCH($B209,Cenník[Kód]),3),"")</f>
        <v/>
      </c>
      <c r="F209" s="24" t="str">
        <f t="shared" si="3"/>
        <v/>
      </c>
      <c r="G209" s="16"/>
    </row>
    <row r="210" spans="1:7" ht="15" customHeight="1" x14ac:dyDescent="0.25">
      <c r="A210" s="20">
        <v>202</v>
      </c>
      <c r="B210" s="21" t="str">
        <f>IFERROR(INDEX(Výskyt[[poradie]:[kód-P]],MATCH(A210,Výskyt[poradie],0),2),"")</f>
        <v/>
      </c>
      <c r="C210" s="21" t="str">
        <f>IFERROR(INDEX(Cenník[#Data],MATCH($B210,Cenník[Kód]),2),"")</f>
        <v/>
      </c>
      <c r="D210" s="22" t="str">
        <f>IFERROR(INDEX(Výskyt[[Kód]:[ks]],MATCH(B210,Výskyt[Kód]),2),"")</f>
        <v/>
      </c>
      <c r="E210" s="23" t="str">
        <f>IFERROR(INDEX(Cenník[#Data],MATCH($B210,Cenník[Kód]),3),"")</f>
        <v/>
      </c>
      <c r="F210" s="24" t="str">
        <f t="shared" si="3"/>
        <v/>
      </c>
      <c r="G210" s="16"/>
    </row>
    <row r="211" spans="1:7" ht="15" customHeight="1" x14ac:dyDescent="0.25">
      <c r="A211" s="20">
        <v>203</v>
      </c>
      <c r="B211" s="21" t="str">
        <f>IFERROR(INDEX(Výskyt[[poradie]:[kód-P]],MATCH(A211,Výskyt[poradie],0),2),"")</f>
        <v/>
      </c>
      <c r="C211" s="21" t="str">
        <f>IFERROR(INDEX(Cenník[#Data],MATCH($B211,Cenník[Kód]),2),"")</f>
        <v/>
      </c>
      <c r="D211" s="22" t="str">
        <f>IFERROR(INDEX(Výskyt[[Kód]:[ks]],MATCH(B211,Výskyt[Kód]),2),"")</f>
        <v/>
      </c>
      <c r="E211" s="23" t="str">
        <f>IFERROR(INDEX(Cenník[#Data],MATCH($B211,Cenník[Kód]),3),"")</f>
        <v/>
      </c>
      <c r="F211" s="24" t="str">
        <f t="shared" si="3"/>
        <v/>
      </c>
      <c r="G211" s="16"/>
    </row>
    <row r="212" spans="1:7" ht="15" customHeight="1" x14ac:dyDescent="0.25">
      <c r="A212" s="20">
        <v>204</v>
      </c>
      <c r="B212" s="21" t="str">
        <f>IFERROR(INDEX(Výskyt[[poradie]:[kód-P]],MATCH(A212,Výskyt[poradie],0),2),"")</f>
        <v/>
      </c>
      <c r="C212" s="21" t="str">
        <f>IFERROR(INDEX(Cenník[#Data],MATCH($B212,Cenník[Kód]),2),"")</f>
        <v/>
      </c>
      <c r="D212" s="22" t="str">
        <f>IFERROR(INDEX(Výskyt[[Kód]:[ks]],MATCH(B212,Výskyt[Kód]),2),"")</f>
        <v/>
      </c>
      <c r="E212" s="23" t="str">
        <f>IFERROR(INDEX(Cenník[#Data],MATCH($B212,Cenník[Kód]),3),"")</f>
        <v/>
      </c>
      <c r="F212" s="24" t="str">
        <f t="shared" si="3"/>
        <v/>
      </c>
      <c r="G212" s="16"/>
    </row>
    <row r="213" spans="1:7" ht="15" customHeight="1" x14ac:dyDescent="0.25">
      <c r="A213" s="20">
        <v>205</v>
      </c>
      <c r="B213" s="21" t="str">
        <f>IFERROR(INDEX(Výskyt[[poradie]:[kód-P]],MATCH(A213,Výskyt[poradie],0),2),"")</f>
        <v/>
      </c>
      <c r="C213" s="21" t="str">
        <f>IFERROR(INDEX(Cenník[#Data],MATCH($B213,Cenník[Kód]),2),"")</f>
        <v/>
      </c>
      <c r="D213" s="22" t="str">
        <f>IFERROR(INDEX(Výskyt[[Kód]:[ks]],MATCH(B213,Výskyt[Kód]),2),"")</f>
        <v/>
      </c>
      <c r="E213" s="23" t="str">
        <f>IFERROR(INDEX(Cenník[#Data],MATCH($B213,Cenník[Kód]),3),"")</f>
        <v/>
      </c>
      <c r="F213" s="24" t="str">
        <f t="shared" si="3"/>
        <v/>
      </c>
      <c r="G213" s="16"/>
    </row>
    <row r="214" spans="1:7" ht="15" customHeight="1" x14ac:dyDescent="0.25">
      <c r="A214" s="20">
        <v>206</v>
      </c>
      <c r="B214" s="21" t="str">
        <f>IFERROR(INDEX(Výskyt[[poradie]:[kód-P]],MATCH(A214,Výskyt[poradie],0),2),"")</f>
        <v/>
      </c>
      <c r="C214" s="21" t="str">
        <f>IFERROR(INDEX(Cenník[#Data],MATCH($B214,Cenník[Kód]),2),"")</f>
        <v/>
      </c>
      <c r="D214" s="22" t="str">
        <f>IFERROR(INDEX(Výskyt[[Kód]:[ks]],MATCH(B214,Výskyt[Kód]),2),"")</f>
        <v/>
      </c>
      <c r="E214" s="23" t="str">
        <f>IFERROR(INDEX(Cenník[#Data],MATCH($B214,Cenník[Kód]),3),"")</f>
        <v/>
      </c>
      <c r="F214" s="24" t="str">
        <f t="shared" si="3"/>
        <v/>
      </c>
      <c r="G214" s="16"/>
    </row>
    <row r="215" spans="1:7" ht="15" customHeight="1" x14ac:dyDescent="0.25">
      <c r="A215" s="20">
        <v>207</v>
      </c>
      <c r="B215" s="21" t="str">
        <f>IFERROR(INDEX(Výskyt[[poradie]:[kód-P]],MATCH(A215,Výskyt[poradie],0),2),"")</f>
        <v/>
      </c>
      <c r="C215" s="21" t="str">
        <f>IFERROR(INDEX(Cenník[#Data],MATCH($B215,Cenník[Kód]),2),"")</f>
        <v/>
      </c>
      <c r="D215" s="22" t="str">
        <f>IFERROR(INDEX(Výskyt[[Kód]:[ks]],MATCH(B215,Výskyt[Kód]),2),"")</f>
        <v/>
      </c>
      <c r="E215" s="23" t="str">
        <f>IFERROR(INDEX(Cenník[#Data],MATCH($B215,Cenník[Kód]),3),"")</f>
        <v/>
      </c>
      <c r="F215" s="24" t="str">
        <f t="shared" si="3"/>
        <v/>
      </c>
      <c r="G215" s="16"/>
    </row>
    <row r="216" spans="1:7" ht="15" customHeight="1" x14ac:dyDescent="0.25">
      <c r="A216" s="20">
        <v>208</v>
      </c>
      <c r="B216" s="21" t="str">
        <f>IFERROR(INDEX(Výskyt[[poradie]:[kód-P]],MATCH(A216,Výskyt[poradie],0),2),"")</f>
        <v/>
      </c>
      <c r="C216" s="21" t="str">
        <f>IFERROR(INDEX(Cenník[#Data],MATCH($B216,Cenník[Kód]),2),"")</f>
        <v/>
      </c>
      <c r="D216" s="22" t="str">
        <f>IFERROR(INDEX(Výskyt[[Kód]:[ks]],MATCH(B216,Výskyt[Kód]),2),"")</f>
        <v/>
      </c>
      <c r="E216" s="23" t="str">
        <f>IFERROR(INDEX(Cenník[#Data],MATCH($B216,Cenník[Kód]),3),"")</f>
        <v/>
      </c>
      <c r="F216" s="24" t="str">
        <f t="shared" si="3"/>
        <v/>
      </c>
      <c r="G216" s="16"/>
    </row>
    <row r="217" spans="1:7" ht="15" customHeight="1" x14ac:dyDescent="0.25">
      <c r="A217" s="20">
        <v>209</v>
      </c>
      <c r="B217" s="21" t="str">
        <f>IFERROR(INDEX(Výskyt[[poradie]:[kód-P]],MATCH(A217,Výskyt[poradie],0),2),"")</f>
        <v/>
      </c>
      <c r="C217" s="21" t="str">
        <f>IFERROR(INDEX(Cenník[#Data],MATCH($B217,Cenník[Kód]),2),"")</f>
        <v/>
      </c>
      <c r="D217" s="22" t="str">
        <f>IFERROR(INDEX(Výskyt[[Kód]:[ks]],MATCH(B217,Výskyt[Kód]),2),"")</f>
        <v/>
      </c>
      <c r="E217" s="23" t="str">
        <f>IFERROR(INDEX(Cenník[#Data],MATCH($B217,Cenník[Kód]),3),"")</f>
        <v/>
      </c>
      <c r="F217" s="24" t="str">
        <f t="shared" si="3"/>
        <v/>
      </c>
      <c r="G217" s="16"/>
    </row>
    <row r="218" spans="1:7" ht="15" customHeight="1" x14ac:dyDescent="0.25">
      <c r="A218" s="20">
        <v>210</v>
      </c>
      <c r="B218" s="21" t="str">
        <f>IFERROR(INDEX(Výskyt[[poradie]:[kód-P]],MATCH(A218,Výskyt[poradie],0),2),"")</f>
        <v/>
      </c>
      <c r="C218" s="21" t="str">
        <f>IFERROR(INDEX(Cenník[#Data],MATCH($B218,Cenník[Kód]),2),"")</f>
        <v/>
      </c>
      <c r="D218" s="22" t="str">
        <f>IFERROR(INDEX(Výskyt[[Kód]:[ks]],MATCH(B218,Výskyt[Kód]),2),"")</f>
        <v/>
      </c>
      <c r="E218" s="23" t="str">
        <f>IFERROR(INDEX(Cenník[#Data],MATCH($B218,Cenník[Kód]),3),"")</f>
        <v/>
      </c>
      <c r="F218" s="24" t="str">
        <f t="shared" si="3"/>
        <v/>
      </c>
      <c r="G218" s="16"/>
    </row>
    <row r="219" spans="1:7" ht="15" customHeight="1" x14ac:dyDescent="0.25">
      <c r="A219" s="20">
        <v>211</v>
      </c>
      <c r="B219" s="21" t="str">
        <f>IFERROR(INDEX(Výskyt[[poradie]:[kód-P]],MATCH(A219,Výskyt[poradie],0),2),"")</f>
        <v/>
      </c>
      <c r="C219" s="21" t="str">
        <f>IFERROR(INDEX(Cenník[#Data],MATCH($B219,Cenník[Kód]),2),"")</f>
        <v/>
      </c>
      <c r="D219" s="22" t="str">
        <f>IFERROR(INDEX(Výskyt[[Kód]:[ks]],MATCH(B219,Výskyt[Kód]),2),"")</f>
        <v/>
      </c>
      <c r="E219" s="23" t="str">
        <f>IFERROR(INDEX(Cenník[#Data],MATCH($B219,Cenník[Kód]),3),"")</f>
        <v/>
      </c>
      <c r="F219" s="24" t="str">
        <f t="shared" si="3"/>
        <v/>
      </c>
      <c r="G219" s="16"/>
    </row>
    <row r="220" spans="1:7" ht="15" customHeight="1" x14ac:dyDescent="0.25">
      <c r="A220" s="20">
        <v>212</v>
      </c>
      <c r="B220" s="21" t="str">
        <f>IFERROR(INDEX(Výskyt[[poradie]:[kód-P]],MATCH(A220,Výskyt[poradie],0),2),"")</f>
        <v/>
      </c>
      <c r="C220" s="21" t="str">
        <f>IFERROR(INDEX(Cenník[#Data],MATCH($B220,Cenník[Kód]),2),"")</f>
        <v/>
      </c>
      <c r="D220" s="22" t="str">
        <f>IFERROR(INDEX(Výskyt[[Kód]:[ks]],MATCH(B220,Výskyt[Kód]),2),"")</f>
        <v/>
      </c>
      <c r="E220" s="23" t="str">
        <f>IFERROR(INDEX(Cenník[#Data],MATCH($B220,Cenník[Kód]),3),"")</f>
        <v/>
      </c>
      <c r="F220" s="24" t="str">
        <f t="shared" si="3"/>
        <v/>
      </c>
      <c r="G220" s="16"/>
    </row>
    <row r="221" spans="1:7" ht="15" customHeight="1" x14ac:dyDescent="0.25">
      <c r="A221" s="20">
        <v>213</v>
      </c>
      <c r="B221" s="21" t="str">
        <f>IFERROR(INDEX(Výskyt[[poradie]:[kód-P]],MATCH(A221,Výskyt[poradie],0),2),"")</f>
        <v/>
      </c>
      <c r="C221" s="21" t="str">
        <f>IFERROR(INDEX(Cenník[#Data],MATCH($B221,Cenník[Kód]),2),"")</f>
        <v/>
      </c>
      <c r="D221" s="22" t="str">
        <f>IFERROR(INDEX(Výskyt[[Kód]:[ks]],MATCH(B221,Výskyt[Kód]),2),"")</f>
        <v/>
      </c>
      <c r="E221" s="23" t="str">
        <f>IFERROR(INDEX(Cenník[#Data],MATCH($B221,Cenník[Kód]),3),"")</f>
        <v/>
      </c>
      <c r="F221" s="24" t="str">
        <f t="shared" si="3"/>
        <v/>
      </c>
      <c r="G221" s="16"/>
    </row>
    <row r="222" spans="1:7" ht="15" customHeight="1" x14ac:dyDescent="0.25">
      <c r="A222" s="20">
        <v>214</v>
      </c>
      <c r="B222" s="21" t="str">
        <f>IFERROR(INDEX(Výskyt[[poradie]:[kód-P]],MATCH(A222,Výskyt[poradie],0),2),"")</f>
        <v/>
      </c>
      <c r="C222" s="21" t="str">
        <f>IFERROR(INDEX(Cenník[#Data],MATCH($B222,Cenník[Kód]),2),"")</f>
        <v/>
      </c>
      <c r="D222" s="22" t="str">
        <f>IFERROR(INDEX(Výskyt[[Kód]:[ks]],MATCH(B222,Výskyt[Kód]),2),"")</f>
        <v/>
      </c>
      <c r="E222" s="23" t="str">
        <f>IFERROR(INDEX(Cenník[#Data],MATCH($B222,Cenník[Kód]),3),"")</f>
        <v/>
      </c>
      <c r="F222" s="24" t="str">
        <f t="shared" si="3"/>
        <v/>
      </c>
      <c r="G222" s="16"/>
    </row>
    <row r="223" spans="1:7" ht="15" customHeight="1" x14ac:dyDescent="0.25">
      <c r="A223" s="20">
        <v>215</v>
      </c>
      <c r="B223" s="21" t="str">
        <f>IFERROR(INDEX(Výskyt[[poradie]:[kód-P]],MATCH(A223,Výskyt[poradie],0),2),"")</f>
        <v/>
      </c>
      <c r="C223" s="21" t="str">
        <f>IFERROR(INDEX(Cenník[#Data],MATCH($B223,Cenník[Kód]),2),"")</f>
        <v/>
      </c>
      <c r="D223" s="22" t="str">
        <f>IFERROR(INDEX(Výskyt[[Kód]:[ks]],MATCH(B223,Výskyt[Kód]),2),"")</f>
        <v/>
      </c>
      <c r="E223" s="23" t="str">
        <f>IFERROR(INDEX(Cenník[#Data],MATCH($B223,Cenník[Kód]),3),"")</f>
        <v/>
      </c>
      <c r="F223" s="24" t="str">
        <f t="shared" si="3"/>
        <v/>
      </c>
      <c r="G223" s="16"/>
    </row>
    <row r="224" spans="1:7" ht="15" customHeight="1" x14ac:dyDescent="0.25">
      <c r="A224" s="20">
        <v>216</v>
      </c>
      <c r="B224" s="21" t="str">
        <f>IFERROR(INDEX(Výskyt[[poradie]:[kód-P]],MATCH(A224,Výskyt[poradie],0),2),"")</f>
        <v/>
      </c>
      <c r="C224" s="21" t="str">
        <f>IFERROR(INDEX(Cenník[#Data],MATCH($B224,Cenník[Kód]),2),"")</f>
        <v/>
      </c>
      <c r="D224" s="22" t="str">
        <f>IFERROR(INDEX(Výskyt[[Kód]:[ks]],MATCH(B224,Výskyt[Kód]),2),"")</f>
        <v/>
      </c>
      <c r="E224" s="23" t="str">
        <f>IFERROR(INDEX(Cenník[#Data],MATCH($B224,Cenník[Kód]),3),"")</f>
        <v/>
      </c>
      <c r="F224" s="24" t="str">
        <f t="shared" si="3"/>
        <v/>
      </c>
      <c r="G224" s="16"/>
    </row>
    <row r="225" spans="1:7" ht="15" customHeight="1" x14ac:dyDescent="0.25">
      <c r="A225" s="20">
        <v>217</v>
      </c>
      <c r="B225" s="21" t="str">
        <f>IFERROR(INDEX(Výskyt[[poradie]:[kód-P]],MATCH(A225,Výskyt[poradie],0),2),"")</f>
        <v/>
      </c>
      <c r="C225" s="21" t="str">
        <f>IFERROR(INDEX(Cenník[#Data],MATCH($B225,Cenník[Kód]),2),"")</f>
        <v/>
      </c>
      <c r="D225" s="22" t="str">
        <f>IFERROR(INDEX(Výskyt[[Kód]:[ks]],MATCH(B225,Výskyt[Kód]),2),"")</f>
        <v/>
      </c>
      <c r="E225" s="23" t="str">
        <f>IFERROR(INDEX(Cenník[#Data],MATCH($B225,Cenník[Kód]),3),"")</f>
        <v/>
      </c>
      <c r="F225" s="24" t="str">
        <f t="shared" si="3"/>
        <v/>
      </c>
      <c r="G225" s="16"/>
    </row>
    <row r="226" spans="1:7" ht="15" customHeight="1" x14ac:dyDescent="0.25">
      <c r="A226" s="20">
        <v>218</v>
      </c>
      <c r="B226" s="21" t="str">
        <f>IFERROR(INDEX(Výskyt[[poradie]:[kód-P]],MATCH(A226,Výskyt[poradie],0),2),"")</f>
        <v/>
      </c>
      <c r="C226" s="21" t="str">
        <f>IFERROR(INDEX(Cenník[#Data],MATCH($B226,Cenník[Kód]),2),"")</f>
        <v/>
      </c>
      <c r="D226" s="22" t="str">
        <f>IFERROR(INDEX(Výskyt[[Kód]:[ks]],MATCH(B226,Výskyt[Kód]),2),"")</f>
        <v/>
      </c>
      <c r="E226" s="23" t="str">
        <f>IFERROR(INDEX(Cenník[#Data],MATCH($B226,Cenník[Kód]),3),"")</f>
        <v/>
      </c>
      <c r="F226" s="24" t="str">
        <f t="shared" si="3"/>
        <v/>
      </c>
      <c r="G226" s="16"/>
    </row>
    <row r="227" spans="1:7" ht="15" customHeight="1" x14ac:dyDescent="0.25">
      <c r="A227" s="20">
        <v>219</v>
      </c>
      <c r="B227" s="21" t="str">
        <f>IFERROR(INDEX(Výskyt[[poradie]:[kód-P]],MATCH(A227,Výskyt[poradie],0),2),"")</f>
        <v/>
      </c>
      <c r="C227" s="21" t="str">
        <f>IFERROR(INDEX(Cenník[#Data],MATCH($B227,Cenník[Kód]),2),"")</f>
        <v/>
      </c>
      <c r="D227" s="22" t="str">
        <f>IFERROR(INDEX(Výskyt[[Kód]:[ks]],MATCH(B227,Výskyt[Kód]),2),"")</f>
        <v/>
      </c>
      <c r="E227" s="23" t="str">
        <f>IFERROR(INDEX(Cenník[#Data],MATCH($B227,Cenník[Kód]),3),"")</f>
        <v/>
      </c>
      <c r="F227" s="24" t="str">
        <f t="shared" si="3"/>
        <v/>
      </c>
      <c r="G227" s="16"/>
    </row>
    <row r="228" spans="1:7" ht="15" customHeight="1" x14ac:dyDescent="0.25">
      <c r="A228" s="20">
        <v>220</v>
      </c>
      <c r="B228" s="21" t="str">
        <f>IFERROR(INDEX(Výskyt[[poradie]:[kód-P]],MATCH(A228,Výskyt[poradie],0),2),"")</f>
        <v/>
      </c>
      <c r="C228" s="21" t="str">
        <f>IFERROR(INDEX(Cenník[#Data],MATCH($B228,Cenník[Kód]),2),"")</f>
        <v/>
      </c>
      <c r="D228" s="22" t="str">
        <f>IFERROR(INDEX(Výskyt[[Kód]:[ks]],MATCH(B228,Výskyt[Kód]),2),"")</f>
        <v/>
      </c>
      <c r="E228" s="23" t="str">
        <f>IFERROR(INDEX(Cenník[#Data],MATCH($B228,Cenník[Kód]),3),"")</f>
        <v/>
      </c>
      <c r="F228" s="24" t="str">
        <f t="shared" si="3"/>
        <v/>
      </c>
      <c r="G228" s="16"/>
    </row>
    <row r="229" spans="1:7" ht="15" customHeight="1" x14ac:dyDescent="0.25">
      <c r="A229" s="20">
        <v>221</v>
      </c>
      <c r="B229" s="21" t="str">
        <f>IFERROR(INDEX(Výskyt[[poradie]:[kód-P]],MATCH(A229,Výskyt[poradie],0),2),"")</f>
        <v/>
      </c>
      <c r="C229" s="21" t="str">
        <f>IFERROR(INDEX(Cenník[#Data],MATCH($B229,Cenník[Kód]),2),"")</f>
        <v/>
      </c>
      <c r="D229" s="22" t="str">
        <f>IFERROR(INDEX(Výskyt[[Kód]:[ks]],MATCH(B229,Výskyt[Kód]),2),"")</f>
        <v/>
      </c>
      <c r="E229" s="23" t="str">
        <f>IFERROR(INDEX(Cenník[#Data],MATCH($B229,Cenník[Kód]),3),"")</f>
        <v/>
      </c>
      <c r="F229" s="24" t="str">
        <f t="shared" si="3"/>
        <v/>
      </c>
      <c r="G229" s="16"/>
    </row>
    <row r="230" spans="1:7" ht="15" customHeight="1" x14ac:dyDescent="0.25">
      <c r="A230" s="20">
        <v>222</v>
      </c>
      <c r="B230" s="21" t="str">
        <f>IFERROR(INDEX(Výskyt[[poradie]:[kód-P]],MATCH(A230,Výskyt[poradie],0),2),"")</f>
        <v/>
      </c>
      <c r="C230" s="21" t="str">
        <f>IFERROR(INDEX(Cenník[#Data],MATCH($B230,Cenník[Kód]),2),"")</f>
        <v/>
      </c>
      <c r="D230" s="22" t="str">
        <f>IFERROR(INDEX(Výskyt[[Kód]:[ks]],MATCH(B230,Výskyt[Kód]),2),"")</f>
        <v/>
      </c>
      <c r="E230" s="23" t="str">
        <f>IFERROR(INDEX(Cenník[#Data],MATCH($B230,Cenník[Kód]),3),"")</f>
        <v/>
      </c>
      <c r="F230" s="24" t="str">
        <f t="shared" si="3"/>
        <v/>
      </c>
      <c r="G230" s="16"/>
    </row>
    <row r="231" spans="1:7" ht="15" customHeight="1" x14ac:dyDescent="0.25">
      <c r="A231" s="20">
        <v>223</v>
      </c>
      <c r="B231" s="21" t="str">
        <f>IFERROR(INDEX(Výskyt[[poradie]:[kód-P]],MATCH(A231,Výskyt[poradie],0),2),"")</f>
        <v/>
      </c>
      <c r="C231" s="21" t="str">
        <f>IFERROR(INDEX(Cenník[#Data],MATCH($B231,Cenník[Kód]),2),"")</f>
        <v/>
      </c>
      <c r="D231" s="22" t="str">
        <f>IFERROR(INDEX(Výskyt[[Kód]:[ks]],MATCH(B231,Výskyt[Kód]),2),"")</f>
        <v/>
      </c>
      <c r="E231" s="23" t="str">
        <f>IFERROR(INDEX(Cenník[#Data],MATCH($B231,Cenník[Kód]),3),"")</f>
        <v/>
      </c>
      <c r="F231" s="24" t="str">
        <f t="shared" si="3"/>
        <v/>
      </c>
      <c r="G231" s="16"/>
    </row>
    <row r="232" spans="1:7" ht="15" customHeight="1" x14ac:dyDescent="0.25">
      <c r="A232" s="20">
        <v>224</v>
      </c>
      <c r="B232" s="21" t="str">
        <f>IFERROR(INDEX(Výskyt[[poradie]:[kód-P]],MATCH(A232,Výskyt[poradie],0),2),"")</f>
        <v/>
      </c>
      <c r="C232" s="21" t="str">
        <f>IFERROR(INDEX(Cenník[#Data],MATCH($B232,Cenník[Kód]),2),"")</f>
        <v/>
      </c>
      <c r="D232" s="22" t="str">
        <f>IFERROR(INDEX(Výskyt[[Kód]:[ks]],MATCH(B232,Výskyt[Kód]),2),"")</f>
        <v/>
      </c>
      <c r="E232" s="23" t="str">
        <f>IFERROR(INDEX(Cenník[#Data],MATCH($B232,Cenník[Kód]),3),"")</f>
        <v/>
      </c>
      <c r="F232" s="24" t="str">
        <f t="shared" si="3"/>
        <v/>
      </c>
      <c r="G232" s="16"/>
    </row>
    <row r="233" spans="1:7" ht="15" customHeight="1" x14ac:dyDescent="0.25">
      <c r="A233" s="20">
        <v>225</v>
      </c>
      <c r="B233" s="21" t="str">
        <f>IFERROR(INDEX(Výskyt[[poradie]:[kód-P]],MATCH(A233,Výskyt[poradie],0),2),"")</f>
        <v/>
      </c>
      <c r="C233" s="21" t="str">
        <f>IFERROR(INDEX(Cenník[#Data],MATCH($B233,Cenník[Kód]),2),"")</f>
        <v/>
      </c>
      <c r="D233" s="22" t="str">
        <f>IFERROR(INDEX(Výskyt[[Kód]:[ks]],MATCH(B233,Výskyt[Kód]),2),"")</f>
        <v/>
      </c>
      <c r="E233" s="23" t="str">
        <f>IFERROR(INDEX(Cenník[#Data],MATCH($B233,Cenník[Kód]),3),"")</f>
        <v/>
      </c>
      <c r="F233" s="24" t="str">
        <f t="shared" si="3"/>
        <v/>
      </c>
      <c r="G233" s="16"/>
    </row>
    <row r="234" spans="1:7" ht="15" customHeight="1" x14ac:dyDescent="0.25">
      <c r="A234" s="20">
        <v>226</v>
      </c>
      <c r="B234" s="21" t="str">
        <f>IFERROR(INDEX(Výskyt[[poradie]:[kód-P]],MATCH(A234,Výskyt[poradie],0),2),"")</f>
        <v/>
      </c>
      <c r="C234" s="21" t="str">
        <f>IFERROR(INDEX(Cenník[#Data],MATCH($B234,Cenník[Kód]),2),"")</f>
        <v/>
      </c>
      <c r="D234" s="22" t="str">
        <f>IFERROR(INDEX(Výskyt[[Kód]:[ks]],MATCH(B234,Výskyt[Kód]),2),"")</f>
        <v/>
      </c>
      <c r="E234" s="23" t="str">
        <f>IFERROR(INDEX(Cenník[#Data],MATCH($B234,Cenník[Kód]),3),"")</f>
        <v/>
      </c>
      <c r="F234" s="24" t="str">
        <f t="shared" si="3"/>
        <v/>
      </c>
      <c r="G234" s="16"/>
    </row>
    <row r="235" spans="1:7" ht="15" customHeight="1" x14ac:dyDescent="0.25">
      <c r="A235" s="20">
        <v>227</v>
      </c>
      <c r="B235" s="21" t="str">
        <f>IFERROR(INDEX(Výskyt[[poradie]:[kód-P]],MATCH(A235,Výskyt[poradie],0),2),"")</f>
        <v/>
      </c>
      <c r="C235" s="21" t="str">
        <f>IFERROR(INDEX(Cenník[#Data],MATCH($B235,Cenník[Kód]),2),"")</f>
        <v/>
      </c>
      <c r="D235" s="22" t="str">
        <f>IFERROR(INDEX(Výskyt[[Kód]:[ks]],MATCH(B235,Výskyt[Kód]),2),"")</f>
        <v/>
      </c>
      <c r="E235" s="23" t="str">
        <f>IFERROR(INDEX(Cenník[#Data],MATCH($B235,Cenník[Kód]),3),"")</f>
        <v/>
      </c>
      <c r="F235" s="24" t="str">
        <f t="shared" si="3"/>
        <v/>
      </c>
      <c r="G235" s="16"/>
    </row>
    <row r="236" spans="1:7" ht="15" customHeight="1" x14ac:dyDescent="0.25">
      <c r="A236" s="20">
        <v>228</v>
      </c>
      <c r="B236" s="21" t="str">
        <f>IFERROR(INDEX(Výskyt[[poradie]:[kód-P]],MATCH(A236,Výskyt[poradie],0),2),"")</f>
        <v/>
      </c>
      <c r="C236" s="21" t="str">
        <f>IFERROR(INDEX(Cenník[#Data],MATCH($B236,Cenník[Kód]),2),"")</f>
        <v/>
      </c>
      <c r="D236" s="22" t="str">
        <f>IFERROR(INDEX(Výskyt[[Kód]:[ks]],MATCH(B236,Výskyt[Kód]),2),"")</f>
        <v/>
      </c>
      <c r="E236" s="23" t="str">
        <f>IFERROR(INDEX(Cenník[#Data],MATCH($B236,Cenník[Kód]),3),"")</f>
        <v/>
      </c>
      <c r="F236" s="24" t="str">
        <f t="shared" si="3"/>
        <v/>
      </c>
      <c r="G236" s="16"/>
    </row>
    <row r="237" spans="1:7" ht="15" customHeight="1" x14ac:dyDescent="0.25">
      <c r="A237" s="20">
        <v>229</v>
      </c>
      <c r="B237" s="21" t="str">
        <f>IFERROR(INDEX(Výskyt[[poradie]:[kód-P]],MATCH(A237,Výskyt[poradie],0),2),"")</f>
        <v/>
      </c>
      <c r="C237" s="21" t="str">
        <f>IFERROR(INDEX(Cenník[#Data],MATCH($B237,Cenník[Kód]),2),"")</f>
        <v/>
      </c>
      <c r="D237" s="22" t="str">
        <f>IFERROR(INDEX(Výskyt[[Kód]:[ks]],MATCH(B237,Výskyt[Kód]),2),"")</f>
        <v/>
      </c>
      <c r="E237" s="23" t="str">
        <f>IFERROR(INDEX(Cenník[#Data],MATCH($B237,Cenník[Kód]),3),"")</f>
        <v/>
      </c>
      <c r="F237" s="24" t="str">
        <f t="shared" si="3"/>
        <v/>
      </c>
      <c r="G237" s="16"/>
    </row>
    <row r="238" spans="1:7" ht="15" customHeight="1" x14ac:dyDescent="0.25">
      <c r="A238" s="20">
        <v>230</v>
      </c>
      <c r="B238" s="21" t="str">
        <f>IFERROR(INDEX(Výskyt[[poradie]:[kód-P]],MATCH(A238,Výskyt[poradie],0),2),"")</f>
        <v/>
      </c>
      <c r="C238" s="21" t="str">
        <f>IFERROR(INDEX(Cenník[#Data],MATCH($B238,Cenník[Kód]),2),"")</f>
        <v/>
      </c>
      <c r="D238" s="22" t="str">
        <f>IFERROR(INDEX(Výskyt[[Kód]:[ks]],MATCH(B238,Výskyt[Kód]),2),"")</f>
        <v/>
      </c>
      <c r="E238" s="23" t="str">
        <f>IFERROR(INDEX(Cenník[#Data],MATCH($B238,Cenník[Kód]),3),"")</f>
        <v/>
      </c>
      <c r="F238" s="24" t="str">
        <f t="shared" si="3"/>
        <v/>
      </c>
      <c r="G238" s="16"/>
    </row>
    <row r="239" spans="1:7" ht="15" customHeight="1" x14ac:dyDescent="0.25">
      <c r="A239" s="20">
        <v>231</v>
      </c>
      <c r="B239" s="21" t="str">
        <f>IFERROR(INDEX(Výskyt[[poradie]:[kód-P]],MATCH(A239,Výskyt[poradie],0),2),"")</f>
        <v/>
      </c>
      <c r="C239" s="21" t="str">
        <f>IFERROR(INDEX(Cenník[#Data],MATCH($B239,Cenník[Kód]),2),"")</f>
        <v/>
      </c>
      <c r="D239" s="22" t="str">
        <f>IFERROR(INDEX(Výskyt[[Kód]:[ks]],MATCH(B239,Výskyt[Kód]),2),"")</f>
        <v/>
      </c>
      <c r="E239" s="23" t="str">
        <f>IFERROR(INDEX(Cenník[#Data],MATCH($B239,Cenník[Kód]),3),"")</f>
        <v/>
      </c>
      <c r="F239" s="24" t="str">
        <f t="shared" si="3"/>
        <v/>
      </c>
      <c r="G239" s="16"/>
    </row>
    <row r="240" spans="1:7" ht="15" customHeight="1" x14ac:dyDescent="0.25">
      <c r="A240" s="20">
        <v>232</v>
      </c>
      <c r="B240" s="21" t="str">
        <f>IFERROR(INDEX(Výskyt[[poradie]:[kód-P]],MATCH(A240,Výskyt[poradie],0),2),"")</f>
        <v/>
      </c>
      <c r="C240" s="21" t="str">
        <f>IFERROR(INDEX(Cenník[#Data],MATCH($B240,Cenník[Kód]),2),"")</f>
        <v/>
      </c>
      <c r="D240" s="22" t="str">
        <f>IFERROR(INDEX(Výskyt[[Kód]:[ks]],MATCH(B240,Výskyt[Kód]),2),"")</f>
        <v/>
      </c>
      <c r="E240" s="23" t="str">
        <f>IFERROR(INDEX(Cenník[#Data],MATCH($B240,Cenník[Kód]),3),"")</f>
        <v/>
      </c>
      <c r="F240" s="24" t="str">
        <f t="shared" si="3"/>
        <v/>
      </c>
      <c r="G240" s="16"/>
    </row>
    <row r="241" spans="1:7" ht="15" customHeight="1" x14ac:dyDescent="0.25">
      <c r="A241" s="20">
        <v>233</v>
      </c>
      <c r="B241" s="21" t="str">
        <f>IFERROR(INDEX(Výskyt[[poradie]:[kód-P]],MATCH(A241,Výskyt[poradie],0),2),"")</f>
        <v/>
      </c>
      <c r="C241" s="21" t="str">
        <f>IFERROR(INDEX(Cenník[#Data],MATCH($B241,Cenník[Kód]),2),"")</f>
        <v/>
      </c>
      <c r="D241" s="22" t="str">
        <f>IFERROR(INDEX(Výskyt[[Kód]:[ks]],MATCH(B241,Výskyt[Kód]),2),"")</f>
        <v/>
      </c>
      <c r="E241" s="23" t="str">
        <f>IFERROR(INDEX(Cenník[#Data],MATCH($B241,Cenník[Kód]),3),"")</f>
        <v/>
      </c>
      <c r="F241" s="24" t="str">
        <f t="shared" si="3"/>
        <v/>
      </c>
      <c r="G241" s="16"/>
    </row>
    <row r="242" spans="1:7" ht="15" customHeight="1" x14ac:dyDescent="0.25">
      <c r="A242" s="20">
        <v>234</v>
      </c>
      <c r="B242" s="21" t="str">
        <f>IFERROR(INDEX(Výskyt[[poradie]:[kód-P]],MATCH(A242,Výskyt[poradie],0),2),"")</f>
        <v/>
      </c>
      <c r="C242" s="21" t="str">
        <f>IFERROR(INDEX(Cenník[#Data],MATCH($B242,Cenník[Kód]),2),"")</f>
        <v/>
      </c>
      <c r="D242" s="22" t="str">
        <f>IFERROR(INDEX(Výskyt[[Kód]:[ks]],MATCH(B242,Výskyt[Kód]),2),"")</f>
        <v/>
      </c>
      <c r="E242" s="23" t="str">
        <f>IFERROR(INDEX(Cenník[#Data],MATCH($B242,Cenník[Kód]),3),"")</f>
        <v/>
      </c>
      <c r="F242" s="24" t="str">
        <f t="shared" si="3"/>
        <v/>
      </c>
      <c r="G242" s="16"/>
    </row>
    <row r="243" spans="1:7" ht="15" customHeight="1" x14ac:dyDescent="0.25">
      <c r="A243" s="20">
        <v>235</v>
      </c>
      <c r="B243" s="21" t="str">
        <f>IFERROR(INDEX(Výskyt[[poradie]:[kód-P]],MATCH(A243,Výskyt[poradie],0),2),"")</f>
        <v/>
      </c>
      <c r="C243" s="21" t="str">
        <f>IFERROR(INDEX(Cenník[#Data],MATCH($B243,Cenník[Kód]),2),"")</f>
        <v/>
      </c>
      <c r="D243" s="22" t="str">
        <f>IFERROR(INDEX(Výskyt[[Kód]:[ks]],MATCH(B243,Výskyt[Kód]),2),"")</f>
        <v/>
      </c>
      <c r="E243" s="23" t="str">
        <f>IFERROR(INDEX(Cenník[#Data],MATCH($B243,Cenník[Kód]),3),"")</f>
        <v/>
      </c>
      <c r="F243" s="24" t="str">
        <f t="shared" si="3"/>
        <v/>
      </c>
      <c r="G243" s="16"/>
    </row>
    <row r="244" spans="1:7" ht="15" customHeight="1" x14ac:dyDescent="0.25">
      <c r="A244" s="20">
        <v>236</v>
      </c>
      <c r="B244" s="21" t="str">
        <f>IFERROR(INDEX(Výskyt[[poradie]:[kód-P]],MATCH(A244,Výskyt[poradie],0),2),"")</f>
        <v/>
      </c>
      <c r="C244" s="21" t="str">
        <f>IFERROR(INDEX(Cenník[#Data],MATCH($B244,Cenník[Kód]),2),"")</f>
        <v/>
      </c>
      <c r="D244" s="22" t="str">
        <f>IFERROR(INDEX(Výskyt[[Kód]:[ks]],MATCH(B244,Výskyt[Kód]),2),"")</f>
        <v/>
      </c>
      <c r="E244" s="23" t="str">
        <f>IFERROR(INDEX(Cenník[#Data],MATCH($B244,Cenník[Kód]),3),"")</f>
        <v/>
      </c>
      <c r="F244" s="24" t="str">
        <f t="shared" si="3"/>
        <v/>
      </c>
      <c r="G244" s="16"/>
    </row>
    <row r="245" spans="1:7" ht="15" customHeight="1" x14ac:dyDescent="0.25">
      <c r="A245" s="20">
        <v>237</v>
      </c>
      <c r="B245" s="21" t="str">
        <f>IFERROR(INDEX(Výskyt[[poradie]:[kód-P]],MATCH(A245,Výskyt[poradie],0),2),"")</f>
        <v/>
      </c>
      <c r="C245" s="21" t="str">
        <f>IFERROR(INDEX(Cenník[#Data],MATCH($B245,Cenník[Kód]),2),"")</f>
        <v/>
      </c>
      <c r="D245" s="22" t="str">
        <f>IFERROR(INDEX(Výskyt[[Kód]:[ks]],MATCH(B245,Výskyt[Kód]),2),"")</f>
        <v/>
      </c>
      <c r="E245" s="23" t="str">
        <f>IFERROR(INDEX(Cenník[#Data],MATCH($B245,Cenník[Kód]),3),"")</f>
        <v/>
      </c>
      <c r="F245" s="24" t="str">
        <f t="shared" si="3"/>
        <v/>
      </c>
      <c r="G245" s="16"/>
    </row>
    <row r="246" spans="1:7" ht="15" customHeight="1" x14ac:dyDescent="0.25">
      <c r="A246" s="20">
        <v>238</v>
      </c>
      <c r="B246" s="21" t="str">
        <f>IFERROR(INDEX(Výskyt[[poradie]:[kód-P]],MATCH(A246,Výskyt[poradie],0),2),"")</f>
        <v/>
      </c>
      <c r="C246" s="21" t="str">
        <f>IFERROR(INDEX(Cenník[#Data],MATCH($B246,Cenník[Kód]),2),"")</f>
        <v/>
      </c>
      <c r="D246" s="22" t="str">
        <f>IFERROR(INDEX(Výskyt[[Kód]:[ks]],MATCH(B246,Výskyt[Kód]),2),"")</f>
        <v/>
      </c>
      <c r="E246" s="23" t="str">
        <f>IFERROR(INDEX(Cenník[#Data],MATCH($B246,Cenník[Kód]),3),"")</f>
        <v/>
      </c>
      <c r="F246" s="24" t="str">
        <f t="shared" si="3"/>
        <v/>
      </c>
      <c r="G246" s="16"/>
    </row>
    <row r="247" spans="1:7" ht="15" customHeight="1" x14ac:dyDescent="0.25">
      <c r="A247" s="20">
        <v>239</v>
      </c>
      <c r="B247" s="21" t="str">
        <f>IFERROR(INDEX(Výskyt[[poradie]:[kód-P]],MATCH(A247,Výskyt[poradie],0),2),"")</f>
        <v/>
      </c>
      <c r="C247" s="21" t="str">
        <f>IFERROR(INDEX(Cenník[#Data],MATCH($B247,Cenník[Kód]),2),"")</f>
        <v/>
      </c>
      <c r="D247" s="22" t="str">
        <f>IFERROR(INDEX(Výskyt[[Kód]:[ks]],MATCH(B247,Výskyt[Kód]),2),"")</f>
        <v/>
      </c>
      <c r="E247" s="23" t="str">
        <f>IFERROR(INDEX(Cenník[#Data],MATCH($B247,Cenník[Kód]),3),"")</f>
        <v/>
      </c>
      <c r="F247" s="24" t="str">
        <f t="shared" si="3"/>
        <v/>
      </c>
      <c r="G247" s="16"/>
    </row>
    <row r="248" spans="1:7" ht="15" customHeight="1" x14ac:dyDescent="0.25">
      <c r="A248" s="20">
        <v>240</v>
      </c>
      <c r="B248" s="21" t="str">
        <f>IFERROR(INDEX(Výskyt[[poradie]:[kód-P]],MATCH(A248,Výskyt[poradie],0),2),"")</f>
        <v/>
      </c>
      <c r="C248" s="21" t="str">
        <f>IFERROR(INDEX(Cenník[#Data],MATCH($B248,Cenník[Kód]),2),"")</f>
        <v/>
      </c>
      <c r="D248" s="22" t="str">
        <f>IFERROR(INDEX(Výskyt[[Kód]:[ks]],MATCH(B248,Výskyt[Kód]),2),"")</f>
        <v/>
      </c>
      <c r="E248" s="23" t="str">
        <f>IFERROR(INDEX(Cenník[#Data],MATCH($B248,Cenník[Kód]),3),"")</f>
        <v/>
      </c>
      <c r="F248" s="24" t="str">
        <f t="shared" si="3"/>
        <v/>
      </c>
      <c r="G248" s="16"/>
    </row>
    <row r="249" spans="1:7" ht="15" customHeight="1" x14ac:dyDescent="0.25">
      <c r="A249" s="20">
        <v>241</v>
      </c>
      <c r="B249" s="21" t="str">
        <f>IFERROR(INDEX(Výskyt[[poradie]:[kód-P]],MATCH(A249,Výskyt[poradie],0),2),"")</f>
        <v/>
      </c>
      <c r="C249" s="21" t="str">
        <f>IFERROR(INDEX(Cenník[#Data],MATCH($B249,Cenník[Kód]),2),"")</f>
        <v/>
      </c>
      <c r="D249" s="22" t="str">
        <f>IFERROR(INDEX(Výskyt[[Kód]:[ks]],MATCH(B249,Výskyt[Kód]),2),"")</f>
        <v/>
      </c>
      <c r="E249" s="23" t="str">
        <f>IFERROR(INDEX(Cenník[#Data],MATCH($B249,Cenník[Kód]),3),"")</f>
        <v/>
      </c>
      <c r="F249" s="24" t="str">
        <f t="shared" si="3"/>
        <v/>
      </c>
      <c r="G249" s="16"/>
    </row>
    <row r="250" spans="1:7" ht="15" customHeight="1" x14ac:dyDescent="0.25">
      <c r="A250" s="20">
        <v>242</v>
      </c>
      <c r="B250" s="21" t="str">
        <f>IFERROR(INDEX(Výskyt[[poradie]:[kód-P]],MATCH(A250,Výskyt[poradie],0),2),"")</f>
        <v/>
      </c>
      <c r="C250" s="21" t="str">
        <f>IFERROR(INDEX(Cenník[#Data],MATCH($B250,Cenník[Kód]),2),"")</f>
        <v/>
      </c>
      <c r="D250" s="22" t="str">
        <f>IFERROR(INDEX(Výskyt[[Kód]:[ks]],MATCH(B250,Výskyt[Kód]),2),"")</f>
        <v/>
      </c>
      <c r="E250" s="23" t="str">
        <f>IFERROR(INDEX(Cenník[#Data],MATCH($B250,Cenník[Kód]),3),"")</f>
        <v/>
      </c>
      <c r="F250" s="24" t="str">
        <f t="shared" si="3"/>
        <v/>
      </c>
      <c r="G250" s="16"/>
    </row>
    <row r="251" spans="1:7" ht="15" customHeight="1" x14ac:dyDescent="0.25">
      <c r="A251" s="20">
        <v>243</v>
      </c>
      <c r="B251" s="21" t="str">
        <f>IFERROR(INDEX(Výskyt[[poradie]:[kód-P]],MATCH(A251,Výskyt[poradie],0),2),"")</f>
        <v/>
      </c>
      <c r="C251" s="21" t="str">
        <f>IFERROR(INDEX(Cenník[#Data],MATCH($B251,Cenník[Kód]),2),"")</f>
        <v/>
      </c>
      <c r="D251" s="22" t="str">
        <f>IFERROR(INDEX(Výskyt[[Kód]:[ks]],MATCH(B251,Výskyt[Kód]),2),"")</f>
        <v/>
      </c>
      <c r="E251" s="23" t="str">
        <f>IFERROR(INDEX(Cenník[#Data],MATCH($B251,Cenník[Kód]),3),"")</f>
        <v/>
      </c>
      <c r="F251" s="24" t="str">
        <f t="shared" si="3"/>
        <v/>
      </c>
      <c r="G251" s="16"/>
    </row>
    <row r="252" spans="1:7" ht="15" customHeight="1" x14ac:dyDescent="0.25">
      <c r="A252" s="20">
        <v>244</v>
      </c>
      <c r="B252" s="21" t="str">
        <f>IFERROR(INDEX(Výskyt[[poradie]:[kód-P]],MATCH(A252,Výskyt[poradie],0),2),"")</f>
        <v/>
      </c>
      <c r="C252" s="21" t="str">
        <f>IFERROR(INDEX(Cenník[#Data],MATCH($B252,Cenník[Kód]),2),"")</f>
        <v/>
      </c>
      <c r="D252" s="22" t="str">
        <f>IFERROR(INDEX(Výskyt[[Kód]:[ks]],MATCH(B252,Výskyt[Kód]),2),"")</f>
        <v/>
      </c>
      <c r="E252" s="23" t="str">
        <f>IFERROR(INDEX(Cenník[#Data],MATCH($B252,Cenník[Kód]),3),"")</f>
        <v/>
      </c>
      <c r="F252" s="24" t="str">
        <f t="shared" si="3"/>
        <v/>
      </c>
      <c r="G252" s="16"/>
    </row>
    <row r="253" spans="1:7" ht="15" customHeight="1" x14ac:dyDescent="0.25">
      <c r="A253" s="20">
        <v>245</v>
      </c>
      <c r="B253" s="21" t="str">
        <f>IFERROR(INDEX(Výskyt[[poradie]:[kód-P]],MATCH(A253,Výskyt[poradie],0),2),"")</f>
        <v/>
      </c>
      <c r="C253" s="21" t="str">
        <f>IFERROR(INDEX(Cenník[#Data],MATCH($B253,Cenník[Kód]),2),"")</f>
        <v/>
      </c>
      <c r="D253" s="22" t="str">
        <f>IFERROR(INDEX(Výskyt[[Kód]:[ks]],MATCH(B253,Výskyt[Kód]),2),"")</f>
        <v/>
      </c>
      <c r="E253" s="23" t="str">
        <f>IFERROR(INDEX(Cenník[#Data],MATCH($B253,Cenník[Kód]),3),"")</f>
        <v/>
      </c>
      <c r="F253" s="24" t="str">
        <f t="shared" si="3"/>
        <v/>
      </c>
      <c r="G253" s="16"/>
    </row>
    <row r="254" spans="1:7" ht="15" customHeight="1" x14ac:dyDescent="0.25">
      <c r="A254" s="20">
        <v>246</v>
      </c>
      <c r="B254" s="21" t="str">
        <f>IFERROR(INDEX(Výskyt[[poradie]:[kód-P]],MATCH(A254,Výskyt[poradie],0),2),"")</f>
        <v/>
      </c>
      <c r="C254" s="21" t="str">
        <f>IFERROR(INDEX(Cenník[#Data],MATCH($B254,Cenník[Kód]),2),"")</f>
        <v/>
      </c>
      <c r="D254" s="22" t="str">
        <f>IFERROR(INDEX(Výskyt[[Kód]:[ks]],MATCH(B254,Výskyt[Kód]),2),"")</f>
        <v/>
      </c>
      <c r="E254" s="23" t="str">
        <f>IFERROR(INDEX(Cenník[#Data],MATCH($B254,Cenník[Kód]),3),"")</f>
        <v/>
      </c>
      <c r="F254" s="24" t="str">
        <f t="shared" si="3"/>
        <v/>
      </c>
      <c r="G254" s="16"/>
    </row>
    <row r="255" spans="1:7" ht="15" customHeight="1" x14ac:dyDescent="0.25">
      <c r="A255" s="20">
        <v>247</v>
      </c>
      <c r="B255" s="21" t="str">
        <f>IFERROR(INDEX(Výskyt[[poradie]:[kód-P]],MATCH(A255,Výskyt[poradie],0),2),"")</f>
        <v/>
      </c>
      <c r="C255" s="21" t="str">
        <f>IFERROR(INDEX(Cenník[#Data],MATCH($B255,Cenník[Kód]),2),"")</f>
        <v/>
      </c>
      <c r="D255" s="22" t="str">
        <f>IFERROR(INDEX(Výskyt[[Kód]:[ks]],MATCH(B255,Výskyt[Kód]),2),"")</f>
        <v/>
      </c>
      <c r="E255" s="23" t="str">
        <f>IFERROR(INDEX(Cenník[#Data],MATCH($B255,Cenník[Kód]),3),"")</f>
        <v/>
      </c>
      <c r="F255" s="24" t="str">
        <f t="shared" si="3"/>
        <v/>
      </c>
      <c r="G255" s="16"/>
    </row>
    <row r="256" spans="1:7" ht="15" customHeight="1" x14ac:dyDescent="0.25">
      <c r="A256" s="20">
        <v>248</v>
      </c>
      <c r="B256" s="21" t="str">
        <f>IFERROR(INDEX(Výskyt[[poradie]:[kód-P]],MATCH(A256,Výskyt[poradie],0),2),"")</f>
        <v/>
      </c>
      <c r="C256" s="21" t="str">
        <f>IFERROR(INDEX(Cenník[#Data],MATCH($B256,Cenník[Kód]),2),"")</f>
        <v/>
      </c>
      <c r="D256" s="22" t="str">
        <f>IFERROR(INDEX(Výskyt[[Kód]:[ks]],MATCH(B256,Výskyt[Kód]),2),"")</f>
        <v/>
      </c>
      <c r="E256" s="23" t="str">
        <f>IFERROR(INDEX(Cenník[#Data],MATCH($B256,Cenník[Kód]),3),"")</f>
        <v/>
      </c>
      <c r="F256" s="24" t="str">
        <f t="shared" si="3"/>
        <v/>
      </c>
      <c r="G256" s="16"/>
    </row>
    <row r="257" spans="1:7" ht="15" customHeight="1" x14ac:dyDescent="0.25">
      <c r="A257" s="20">
        <v>249</v>
      </c>
      <c r="B257" s="21" t="str">
        <f>IFERROR(INDEX(Výskyt[[poradie]:[kód-P]],MATCH(A257,Výskyt[poradie],0),2),"")</f>
        <v/>
      </c>
      <c r="C257" s="21" t="str">
        <f>IFERROR(INDEX(Cenník[#Data],MATCH($B257,Cenník[Kód]),2),"")</f>
        <v/>
      </c>
      <c r="D257" s="22" t="str">
        <f>IFERROR(INDEX(Výskyt[[Kód]:[ks]],MATCH(B257,Výskyt[Kód]),2),"")</f>
        <v/>
      </c>
      <c r="E257" s="23" t="str">
        <f>IFERROR(INDEX(Cenník[#Data],MATCH($B257,Cenník[Kód]),3),"")</f>
        <v/>
      </c>
      <c r="F257" s="24" t="str">
        <f t="shared" si="3"/>
        <v/>
      </c>
      <c r="G257" s="16"/>
    </row>
    <row r="258" spans="1:7" ht="15" customHeight="1" x14ac:dyDescent="0.25">
      <c r="A258" s="20">
        <v>250</v>
      </c>
      <c r="B258" s="21" t="str">
        <f>IFERROR(INDEX(Výskyt[[poradie]:[kód-P]],MATCH(A258,Výskyt[poradie],0),2),"")</f>
        <v/>
      </c>
      <c r="C258" s="21" t="str">
        <f>IFERROR(INDEX(Cenník[#Data],MATCH($B258,Cenník[Kód]),2),"")</f>
        <v/>
      </c>
      <c r="D258" s="22" t="str">
        <f>IFERROR(INDEX(Výskyt[[Kód]:[ks]],MATCH(B258,Výskyt[Kód]),2),"")</f>
        <v/>
      </c>
      <c r="E258" s="23" t="str">
        <f>IFERROR(INDEX(Cenník[#Data],MATCH($B258,Cenník[Kód]),3),"")</f>
        <v/>
      </c>
      <c r="F258" s="24" t="str">
        <f t="shared" si="3"/>
        <v/>
      </c>
      <c r="G258" s="16"/>
    </row>
    <row r="259" spans="1:7" ht="15" customHeight="1" x14ac:dyDescent="0.25">
      <c r="A259" s="20">
        <v>251</v>
      </c>
      <c r="B259" s="21" t="str">
        <f>IFERROR(INDEX(Výskyt[[poradie]:[kód-P]],MATCH(A259,Výskyt[poradie],0),2),"")</f>
        <v/>
      </c>
      <c r="C259" s="21" t="str">
        <f>IFERROR(INDEX(Cenník[#Data],MATCH($B259,Cenník[Kód]),2),"")</f>
        <v/>
      </c>
      <c r="D259" s="22" t="str">
        <f>IFERROR(INDEX(Výskyt[[Kód]:[ks]],MATCH(B259,Výskyt[Kód]),2),"")</f>
        <v/>
      </c>
      <c r="E259" s="23" t="str">
        <f>IFERROR(INDEX(Cenník[#Data],MATCH($B259,Cenník[Kód]),3),"")</f>
        <v/>
      </c>
      <c r="F259" s="24" t="str">
        <f t="shared" si="3"/>
        <v/>
      </c>
      <c r="G259" s="16"/>
    </row>
    <row r="260" spans="1:7" ht="15" customHeight="1" x14ac:dyDescent="0.25">
      <c r="A260" s="20">
        <v>252</v>
      </c>
      <c r="B260" s="21" t="str">
        <f>IFERROR(INDEX(Výskyt[[poradie]:[kód-P]],MATCH(A260,Výskyt[poradie],0),2),"")</f>
        <v/>
      </c>
      <c r="C260" s="21" t="str">
        <f>IFERROR(INDEX(Cenník[#Data],MATCH($B260,Cenník[Kód]),2),"")</f>
        <v/>
      </c>
      <c r="D260" s="22" t="str">
        <f>IFERROR(INDEX(Výskyt[[Kód]:[ks]],MATCH(B260,Výskyt[Kód]),2),"")</f>
        <v/>
      </c>
      <c r="E260" s="23" t="str">
        <f>IFERROR(INDEX(Cenník[#Data],MATCH($B260,Cenník[Kód]),3),"")</f>
        <v/>
      </c>
      <c r="F260" s="24" t="str">
        <f t="shared" si="3"/>
        <v/>
      </c>
      <c r="G260" s="16"/>
    </row>
    <row r="261" spans="1:7" ht="15" customHeight="1" x14ac:dyDescent="0.25">
      <c r="A261" s="20">
        <v>253</v>
      </c>
      <c r="B261" s="21" t="str">
        <f>IFERROR(INDEX(Výskyt[[poradie]:[kód-P]],MATCH(A261,Výskyt[poradie],0),2),"")</f>
        <v/>
      </c>
      <c r="C261" s="21" t="str">
        <f>IFERROR(INDEX(Cenník[#Data],MATCH($B261,Cenník[Kód]),2),"")</f>
        <v/>
      </c>
      <c r="D261" s="22" t="str">
        <f>IFERROR(INDEX(Výskyt[[Kód]:[ks]],MATCH(B261,Výskyt[Kód]),2),"")</f>
        <v/>
      </c>
      <c r="E261" s="23" t="str">
        <f>IFERROR(INDEX(Cenník[#Data],MATCH($B261,Cenník[Kód]),3),"")</f>
        <v/>
      </c>
      <c r="F261" s="24" t="str">
        <f t="shared" si="3"/>
        <v/>
      </c>
      <c r="G261" s="16"/>
    </row>
    <row r="262" spans="1:7" ht="15" customHeight="1" x14ac:dyDescent="0.25">
      <c r="A262" s="20">
        <v>254</v>
      </c>
      <c r="B262" s="21" t="str">
        <f>IFERROR(INDEX(Výskyt[[poradie]:[kód-P]],MATCH(A262,Výskyt[poradie],0),2),"")</f>
        <v/>
      </c>
      <c r="C262" s="21" t="str">
        <f>IFERROR(INDEX(Cenník[#Data],MATCH($B262,Cenník[Kód]),2),"")</f>
        <v/>
      </c>
      <c r="D262" s="22" t="str">
        <f>IFERROR(INDEX(Výskyt[[Kód]:[ks]],MATCH(B262,Výskyt[Kód]),2),"")</f>
        <v/>
      </c>
      <c r="E262" s="23" t="str">
        <f>IFERROR(INDEX(Cenník[#Data],MATCH($B262,Cenník[Kód]),3),"")</f>
        <v/>
      </c>
      <c r="F262" s="24" t="str">
        <f t="shared" si="3"/>
        <v/>
      </c>
      <c r="G262" s="16"/>
    </row>
    <row r="263" spans="1:7" ht="15" customHeight="1" x14ac:dyDescent="0.25">
      <c r="A263" s="20">
        <v>255</v>
      </c>
      <c r="B263" s="21" t="str">
        <f>IFERROR(INDEX(Výskyt[[poradie]:[kód-P]],MATCH(A263,Výskyt[poradie],0),2),"")</f>
        <v/>
      </c>
      <c r="C263" s="21" t="str">
        <f>IFERROR(INDEX(Cenník[#Data],MATCH($B263,Cenník[Kód]),2),"")</f>
        <v/>
      </c>
      <c r="D263" s="22" t="str">
        <f>IFERROR(INDEX(Výskyt[[Kód]:[ks]],MATCH(B263,Výskyt[Kód]),2),"")</f>
        <v/>
      </c>
      <c r="E263" s="23" t="str">
        <f>IFERROR(INDEX(Cenník[#Data],MATCH($B263,Cenník[Kód]),3),"")</f>
        <v/>
      </c>
      <c r="F263" s="24" t="str">
        <f t="shared" si="3"/>
        <v/>
      </c>
      <c r="G263" s="16"/>
    </row>
    <row r="264" spans="1:7" ht="15" customHeight="1" x14ac:dyDescent="0.25">
      <c r="A264" s="20">
        <v>256</v>
      </c>
      <c r="B264" s="21" t="str">
        <f>IFERROR(INDEX(Výskyt[[poradie]:[kód-P]],MATCH(A264,Výskyt[poradie],0),2),"")</f>
        <v/>
      </c>
      <c r="C264" s="21" t="str">
        <f>IFERROR(INDEX(Cenník[#Data],MATCH($B264,Cenník[Kód]),2),"")</f>
        <v/>
      </c>
      <c r="D264" s="22" t="str">
        <f>IFERROR(INDEX(Výskyt[[Kód]:[ks]],MATCH(B264,Výskyt[Kód]),2),"")</f>
        <v/>
      </c>
      <c r="E264" s="23" t="str">
        <f>IFERROR(INDEX(Cenník[#Data],MATCH($B264,Cenník[Kód]),3),"")</f>
        <v/>
      </c>
      <c r="F264" s="24" t="str">
        <f t="shared" si="3"/>
        <v/>
      </c>
      <c r="G264" s="16"/>
    </row>
    <row r="265" spans="1:7" ht="15" customHeight="1" x14ac:dyDescent="0.25">
      <c r="A265" s="20">
        <v>257</v>
      </c>
      <c r="B265" s="21" t="str">
        <f>IFERROR(INDEX(Výskyt[[poradie]:[kód-P]],MATCH(A265,Výskyt[poradie],0),2),"")</f>
        <v/>
      </c>
      <c r="C265" s="21" t="str">
        <f>IFERROR(INDEX(Cenník[#Data],MATCH($B265,Cenník[Kód]),2),"")</f>
        <v/>
      </c>
      <c r="D265" s="22" t="str">
        <f>IFERROR(INDEX(Výskyt[[Kód]:[ks]],MATCH(B265,Výskyt[Kód]),2),"")</f>
        <v/>
      </c>
      <c r="E265" s="23" t="str">
        <f>IFERROR(INDEX(Cenník[#Data],MATCH($B265,Cenník[Kód]),3),"")</f>
        <v/>
      </c>
      <c r="F265" s="24" t="str">
        <f t="shared" si="3"/>
        <v/>
      </c>
      <c r="G265" s="16"/>
    </row>
    <row r="266" spans="1:7" ht="15" customHeight="1" x14ac:dyDescent="0.25">
      <c r="A266" s="20">
        <v>258</v>
      </c>
      <c r="B266" s="21" t="str">
        <f>IFERROR(INDEX(Výskyt[[poradie]:[kód-P]],MATCH(A266,Výskyt[poradie],0),2),"")</f>
        <v/>
      </c>
      <c r="C266" s="21" t="str">
        <f>IFERROR(INDEX(Cenník[#Data],MATCH($B266,Cenník[Kód]),2),"")</f>
        <v/>
      </c>
      <c r="D266" s="22" t="str">
        <f>IFERROR(INDEX(Výskyt[[Kód]:[ks]],MATCH(B266,Výskyt[Kód]),2),"")</f>
        <v/>
      </c>
      <c r="E266" s="23" t="str">
        <f>IFERROR(INDEX(Cenník[#Data],MATCH($B266,Cenník[Kód]),3),"")</f>
        <v/>
      </c>
      <c r="F266" s="24" t="str">
        <f t="shared" ref="F266:F290" si="4">IFERROR(D266*E266,"")</f>
        <v/>
      </c>
      <c r="G266" s="16"/>
    </row>
    <row r="267" spans="1:7" ht="15" customHeight="1" x14ac:dyDescent="0.25">
      <c r="A267" s="20">
        <v>259</v>
      </c>
      <c r="B267" s="21" t="str">
        <f>IFERROR(INDEX(Výskyt[[poradie]:[kód-P]],MATCH(A267,Výskyt[poradie],0),2),"")</f>
        <v/>
      </c>
      <c r="C267" s="21" t="str">
        <f>IFERROR(INDEX(Cenník[#Data],MATCH($B267,Cenník[Kód]),2),"")</f>
        <v/>
      </c>
      <c r="D267" s="22" t="str">
        <f>IFERROR(INDEX(Výskyt[[Kód]:[ks]],MATCH(B267,Výskyt[Kód]),2),"")</f>
        <v/>
      </c>
      <c r="E267" s="23" t="str">
        <f>IFERROR(INDEX(Cenník[#Data],MATCH($B267,Cenník[Kód]),3),"")</f>
        <v/>
      </c>
      <c r="F267" s="24" t="str">
        <f t="shared" si="4"/>
        <v/>
      </c>
      <c r="G267" s="16"/>
    </row>
    <row r="268" spans="1:7" ht="15" customHeight="1" x14ac:dyDescent="0.25">
      <c r="A268" s="20">
        <v>260</v>
      </c>
      <c r="B268" s="21" t="str">
        <f>IFERROR(INDEX(Výskyt[[poradie]:[kód-P]],MATCH(A268,Výskyt[poradie],0),2),"")</f>
        <v/>
      </c>
      <c r="C268" s="21" t="str">
        <f>IFERROR(INDEX(Cenník[#Data],MATCH($B268,Cenník[Kód]),2),"")</f>
        <v/>
      </c>
      <c r="D268" s="22" t="str">
        <f>IFERROR(INDEX(Výskyt[[Kód]:[ks]],MATCH(B268,Výskyt[Kód]),2),"")</f>
        <v/>
      </c>
      <c r="E268" s="23" t="str">
        <f>IFERROR(INDEX(Cenník[#Data],MATCH($B268,Cenník[Kód]),3),"")</f>
        <v/>
      </c>
      <c r="F268" s="24" t="str">
        <f t="shared" si="4"/>
        <v/>
      </c>
      <c r="G268" s="16"/>
    </row>
    <row r="269" spans="1:7" ht="15" customHeight="1" x14ac:dyDescent="0.25">
      <c r="A269" s="20">
        <v>261</v>
      </c>
      <c r="B269" s="21" t="str">
        <f>IFERROR(INDEX(Výskyt[[poradie]:[kód-P]],MATCH(A269,Výskyt[poradie],0),2),"")</f>
        <v/>
      </c>
      <c r="C269" s="21" t="str">
        <f>IFERROR(INDEX(Cenník[#Data],MATCH($B269,Cenník[Kód]),2),"")</f>
        <v/>
      </c>
      <c r="D269" s="22" t="str">
        <f>IFERROR(INDEX(Výskyt[[Kód]:[ks]],MATCH(B269,Výskyt[Kód]),2),"")</f>
        <v/>
      </c>
      <c r="E269" s="23" t="str">
        <f>IFERROR(INDEX(Cenník[#Data],MATCH($B269,Cenník[Kód]),3),"")</f>
        <v/>
      </c>
      <c r="F269" s="24" t="str">
        <f t="shared" si="4"/>
        <v/>
      </c>
      <c r="G269" s="16"/>
    </row>
    <row r="270" spans="1:7" ht="15" customHeight="1" x14ac:dyDescent="0.25">
      <c r="A270" s="20">
        <v>262</v>
      </c>
      <c r="B270" s="21" t="str">
        <f>IFERROR(INDEX(Výskyt[[poradie]:[kód-P]],MATCH(A270,Výskyt[poradie],0),2),"")</f>
        <v/>
      </c>
      <c r="C270" s="21" t="str">
        <f>IFERROR(INDEX(Cenník[#Data],MATCH($B270,Cenník[Kód]),2),"")</f>
        <v/>
      </c>
      <c r="D270" s="22" t="str">
        <f>IFERROR(INDEX(Výskyt[[Kód]:[ks]],MATCH(B270,Výskyt[Kód]),2),"")</f>
        <v/>
      </c>
      <c r="E270" s="23" t="str">
        <f>IFERROR(INDEX(Cenník[#Data],MATCH($B270,Cenník[Kód]),3),"")</f>
        <v/>
      </c>
      <c r="F270" s="24" t="str">
        <f t="shared" si="4"/>
        <v/>
      </c>
      <c r="G270" s="16"/>
    </row>
    <row r="271" spans="1:7" ht="15" customHeight="1" x14ac:dyDescent="0.25">
      <c r="A271" s="20">
        <v>263</v>
      </c>
      <c r="B271" s="21" t="str">
        <f>IFERROR(INDEX(Výskyt[[poradie]:[kód-P]],MATCH(A271,Výskyt[poradie],0),2),"")</f>
        <v/>
      </c>
      <c r="C271" s="21" t="str">
        <f>IFERROR(INDEX(Cenník[#Data],MATCH($B271,Cenník[Kód]),2),"")</f>
        <v/>
      </c>
      <c r="D271" s="22" t="str">
        <f>IFERROR(INDEX(Výskyt[[Kód]:[ks]],MATCH(B271,Výskyt[Kód]),2),"")</f>
        <v/>
      </c>
      <c r="E271" s="23" t="str">
        <f>IFERROR(INDEX(Cenník[#Data],MATCH($B271,Cenník[Kód]),3),"")</f>
        <v/>
      </c>
      <c r="F271" s="24" t="str">
        <f t="shared" si="4"/>
        <v/>
      </c>
      <c r="G271" s="16"/>
    </row>
    <row r="272" spans="1:7" ht="15" customHeight="1" x14ac:dyDescent="0.25">
      <c r="A272" s="20">
        <v>264</v>
      </c>
      <c r="B272" s="21" t="str">
        <f>IFERROR(INDEX(Výskyt[[poradie]:[kód-P]],MATCH(A272,Výskyt[poradie],0),2),"")</f>
        <v/>
      </c>
      <c r="C272" s="21" t="str">
        <f>IFERROR(INDEX(Cenník[#Data],MATCH($B272,Cenník[Kód]),2),"")</f>
        <v/>
      </c>
      <c r="D272" s="22" t="str">
        <f>IFERROR(INDEX(Výskyt[[Kód]:[ks]],MATCH(B272,Výskyt[Kód]),2),"")</f>
        <v/>
      </c>
      <c r="E272" s="23" t="str">
        <f>IFERROR(INDEX(Cenník[#Data],MATCH($B272,Cenník[Kód]),3),"")</f>
        <v/>
      </c>
      <c r="F272" s="24" t="str">
        <f t="shared" si="4"/>
        <v/>
      </c>
      <c r="G272" s="16"/>
    </row>
    <row r="273" spans="1:7" ht="15" customHeight="1" x14ac:dyDescent="0.25">
      <c r="A273" s="20">
        <v>265</v>
      </c>
      <c r="B273" s="21" t="str">
        <f>IFERROR(INDEX(Výskyt[[poradie]:[kód-P]],MATCH(A273,Výskyt[poradie],0),2),"")</f>
        <v/>
      </c>
      <c r="C273" s="21" t="str">
        <f>IFERROR(INDEX(Cenník[#Data],MATCH($B273,Cenník[Kód]),2),"")</f>
        <v/>
      </c>
      <c r="D273" s="22" t="str">
        <f>IFERROR(INDEX(Výskyt[[Kód]:[ks]],MATCH(B273,Výskyt[Kód]),2),"")</f>
        <v/>
      </c>
      <c r="E273" s="23" t="str">
        <f>IFERROR(INDEX(Cenník[#Data],MATCH($B273,Cenník[Kód]),3),"")</f>
        <v/>
      </c>
      <c r="F273" s="24" t="str">
        <f t="shared" si="4"/>
        <v/>
      </c>
      <c r="G273" s="16"/>
    </row>
    <row r="274" spans="1:7" ht="15" customHeight="1" x14ac:dyDescent="0.25">
      <c r="A274" s="20">
        <v>266</v>
      </c>
      <c r="B274" s="21" t="str">
        <f>IFERROR(INDEX(Výskyt[[poradie]:[kód-P]],MATCH(A274,Výskyt[poradie],0),2),"")</f>
        <v/>
      </c>
      <c r="C274" s="21" t="str">
        <f>IFERROR(INDEX(Cenník[#Data],MATCH($B274,Cenník[Kód]),2),"")</f>
        <v/>
      </c>
      <c r="D274" s="22" t="str">
        <f>IFERROR(INDEX(Výskyt[[Kód]:[ks]],MATCH(B274,Výskyt[Kód]),2),"")</f>
        <v/>
      </c>
      <c r="E274" s="23" t="str">
        <f>IFERROR(INDEX(Cenník[#Data],MATCH($B274,Cenník[Kód]),3),"")</f>
        <v/>
      </c>
      <c r="F274" s="24" t="str">
        <f t="shared" si="4"/>
        <v/>
      </c>
      <c r="G274" s="16"/>
    </row>
    <row r="275" spans="1:7" ht="15" customHeight="1" x14ac:dyDescent="0.25">
      <c r="A275" s="20">
        <v>267</v>
      </c>
      <c r="B275" s="21" t="str">
        <f>IFERROR(INDEX(Výskyt[[poradie]:[kód-P]],MATCH(A275,Výskyt[poradie],0),2),"")</f>
        <v/>
      </c>
      <c r="C275" s="21" t="str">
        <f>IFERROR(INDEX(Cenník[#Data],MATCH($B275,Cenník[Kód]),2),"")</f>
        <v/>
      </c>
      <c r="D275" s="22" t="str">
        <f>IFERROR(INDEX(Výskyt[[Kód]:[ks]],MATCH(B275,Výskyt[Kód]),2),"")</f>
        <v/>
      </c>
      <c r="E275" s="23" t="str">
        <f>IFERROR(INDEX(Cenník[#Data],MATCH($B275,Cenník[Kód]),3),"")</f>
        <v/>
      </c>
      <c r="F275" s="24" t="str">
        <f t="shared" si="4"/>
        <v/>
      </c>
      <c r="G275" s="16"/>
    </row>
    <row r="276" spans="1:7" ht="15" customHeight="1" x14ac:dyDescent="0.25">
      <c r="A276" s="20">
        <v>268</v>
      </c>
      <c r="B276" s="21" t="str">
        <f>IFERROR(INDEX(Výskyt[[poradie]:[kód-P]],MATCH(A276,Výskyt[poradie],0),2),"")</f>
        <v/>
      </c>
      <c r="C276" s="21" t="str">
        <f>IFERROR(INDEX(Cenník[#Data],MATCH($B276,Cenník[Kód]),2),"")</f>
        <v/>
      </c>
      <c r="D276" s="22" t="str">
        <f>IFERROR(INDEX(Výskyt[[Kód]:[ks]],MATCH(B276,Výskyt[Kód]),2),"")</f>
        <v/>
      </c>
      <c r="E276" s="23" t="str">
        <f>IFERROR(INDEX(Cenník[#Data],MATCH($B276,Cenník[Kód]),3),"")</f>
        <v/>
      </c>
      <c r="F276" s="24" t="str">
        <f t="shared" si="4"/>
        <v/>
      </c>
      <c r="G276" s="16"/>
    </row>
    <row r="277" spans="1:7" ht="15" customHeight="1" x14ac:dyDescent="0.25">
      <c r="A277" s="20">
        <v>269</v>
      </c>
      <c r="B277" s="21" t="str">
        <f>IFERROR(INDEX(Výskyt[[poradie]:[kód-P]],MATCH(A277,Výskyt[poradie],0),2),"")</f>
        <v/>
      </c>
      <c r="C277" s="21" t="str">
        <f>IFERROR(INDEX(Cenník[#Data],MATCH($B277,Cenník[Kód]),2),"")</f>
        <v/>
      </c>
      <c r="D277" s="22" t="str">
        <f>IFERROR(INDEX(Výskyt[[Kód]:[ks]],MATCH(B277,Výskyt[Kód]),2),"")</f>
        <v/>
      </c>
      <c r="E277" s="23" t="str">
        <f>IFERROR(INDEX(Cenník[#Data],MATCH($B277,Cenník[Kód]),3),"")</f>
        <v/>
      </c>
      <c r="F277" s="24" t="str">
        <f t="shared" si="4"/>
        <v/>
      </c>
      <c r="G277" s="16"/>
    </row>
    <row r="278" spans="1:7" ht="15" customHeight="1" x14ac:dyDescent="0.25">
      <c r="A278" s="20">
        <v>270</v>
      </c>
      <c r="B278" s="21" t="str">
        <f>IFERROR(INDEX(Výskyt[[poradie]:[kód-P]],MATCH(A278,Výskyt[poradie],0),2),"")</f>
        <v/>
      </c>
      <c r="C278" s="21" t="str">
        <f>IFERROR(INDEX(Cenník[#Data],MATCH($B278,Cenník[Kód]),2),"")</f>
        <v/>
      </c>
      <c r="D278" s="22" t="str">
        <f>IFERROR(INDEX(Výskyt[[Kód]:[ks]],MATCH(B278,Výskyt[Kód]),2),"")</f>
        <v/>
      </c>
      <c r="E278" s="23" t="str">
        <f>IFERROR(INDEX(Cenník[#Data],MATCH($B278,Cenník[Kód]),3),"")</f>
        <v/>
      </c>
      <c r="F278" s="24" t="str">
        <f t="shared" si="4"/>
        <v/>
      </c>
      <c r="G278" s="16"/>
    </row>
    <row r="279" spans="1:7" ht="15" customHeight="1" x14ac:dyDescent="0.25">
      <c r="A279" s="20">
        <v>271</v>
      </c>
      <c r="B279" s="21" t="str">
        <f>IFERROR(INDEX(Výskyt[[poradie]:[kód-P]],MATCH(A279,Výskyt[poradie],0),2),"")</f>
        <v/>
      </c>
      <c r="C279" s="21" t="str">
        <f>IFERROR(INDEX(Cenník[#Data],MATCH($B279,Cenník[Kód]),2),"")</f>
        <v/>
      </c>
      <c r="D279" s="22" t="str">
        <f>IFERROR(INDEX(Výskyt[[Kód]:[ks]],MATCH(B279,Výskyt[Kód]),2),"")</f>
        <v/>
      </c>
      <c r="E279" s="23" t="str">
        <f>IFERROR(INDEX(Cenník[#Data],MATCH($B279,Cenník[Kód]),3),"")</f>
        <v/>
      </c>
      <c r="F279" s="24" t="str">
        <f t="shared" si="4"/>
        <v/>
      </c>
      <c r="G279" s="16"/>
    </row>
    <row r="280" spans="1:7" ht="15" customHeight="1" x14ac:dyDescent="0.25">
      <c r="A280" s="20">
        <v>272</v>
      </c>
      <c r="B280" s="21" t="str">
        <f>IFERROR(INDEX(Výskyt[[poradie]:[kód-P]],MATCH(A280,Výskyt[poradie],0),2),"")</f>
        <v/>
      </c>
      <c r="C280" s="21" t="str">
        <f>IFERROR(INDEX(Cenník[#Data],MATCH($B280,Cenník[Kód]),2),"")</f>
        <v/>
      </c>
      <c r="D280" s="22" t="str">
        <f>IFERROR(INDEX(Výskyt[[Kód]:[ks]],MATCH(B280,Výskyt[Kód]),2),"")</f>
        <v/>
      </c>
      <c r="E280" s="23" t="str">
        <f>IFERROR(INDEX(Cenník[#Data],MATCH($B280,Cenník[Kód]),3),"")</f>
        <v/>
      </c>
      <c r="F280" s="24" t="str">
        <f t="shared" si="4"/>
        <v/>
      </c>
      <c r="G280" s="16"/>
    </row>
    <row r="281" spans="1:7" ht="15" customHeight="1" x14ac:dyDescent="0.25">
      <c r="A281" s="20">
        <v>273</v>
      </c>
      <c r="B281" s="21" t="str">
        <f>IFERROR(INDEX(Výskyt[[poradie]:[kód-P]],MATCH(A281,Výskyt[poradie],0),2),"")</f>
        <v/>
      </c>
      <c r="C281" s="21" t="str">
        <f>IFERROR(INDEX(Cenník[#Data],MATCH($B281,Cenník[Kód]),2),"")</f>
        <v/>
      </c>
      <c r="D281" s="22" t="str">
        <f>IFERROR(INDEX(Výskyt[[Kód]:[ks]],MATCH(B281,Výskyt[Kód]),2),"")</f>
        <v/>
      </c>
      <c r="E281" s="23" t="str">
        <f>IFERROR(INDEX(Cenník[#Data],MATCH($B281,Cenník[Kód]),3),"")</f>
        <v/>
      </c>
      <c r="F281" s="24" t="str">
        <f t="shared" si="4"/>
        <v/>
      </c>
      <c r="G281" s="16"/>
    </row>
    <row r="282" spans="1:7" ht="15" customHeight="1" x14ac:dyDescent="0.25">
      <c r="A282" s="20">
        <v>274</v>
      </c>
      <c r="B282" s="21" t="str">
        <f>IFERROR(INDEX(Výskyt[[poradie]:[kód-P]],MATCH(A282,Výskyt[poradie],0),2),"")</f>
        <v/>
      </c>
      <c r="C282" s="21" t="str">
        <f>IFERROR(INDEX(Cenník[#Data],MATCH($B282,Cenník[Kód]),2),"")</f>
        <v/>
      </c>
      <c r="D282" s="22" t="str">
        <f>IFERROR(INDEX(Výskyt[[Kód]:[ks]],MATCH(B282,Výskyt[Kód]),2),"")</f>
        <v/>
      </c>
      <c r="E282" s="23" t="str">
        <f>IFERROR(INDEX(Cenník[#Data],MATCH($B282,Cenník[Kód]),3),"")</f>
        <v/>
      </c>
      <c r="F282" s="24" t="str">
        <f t="shared" si="4"/>
        <v/>
      </c>
      <c r="G282" s="16"/>
    </row>
    <row r="283" spans="1:7" ht="15" customHeight="1" x14ac:dyDescent="0.25">
      <c r="A283" s="20">
        <v>275</v>
      </c>
      <c r="B283" s="21" t="str">
        <f>IFERROR(INDEX(Výskyt[[poradie]:[kód-P]],MATCH(A283,Výskyt[poradie],0),2),"")</f>
        <v/>
      </c>
      <c r="C283" s="21" t="str">
        <f>IFERROR(INDEX(Cenník[#Data],MATCH($B283,Cenník[Kód]),2),"")</f>
        <v/>
      </c>
      <c r="D283" s="22" t="str">
        <f>IFERROR(INDEX(Výskyt[[Kód]:[ks]],MATCH(B283,Výskyt[Kód]),2),"")</f>
        <v/>
      </c>
      <c r="E283" s="23" t="str">
        <f>IFERROR(INDEX(Cenník[#Data],MATCH($B283,Cenník[Kód]),3),"")</f>
        <v/>
      </c>
      <c r="F283" s="24" t="str">
        <f t="shared" si="4"/>
        <v/>
      </c>
      <c r="G283" s="16"/>
    </row>
    <row r="284" spans="1:7" ht="15" customHeight="1" x14ac:dyDescent="0.25">
      <c r="A284" s="20">
        <v>276</v>
      </c>
      <c r="B284" s="21" t="str">
        <f>IFERROR(INDEX(Výskyt[[poradie]:[kód-P]],MATCH(A284,Výskyt[poradie],0),2),"")</f>
        <v/>
      </c>
      <c r="C284" s="21" t="str">
        <f>IFERROR(INDEX(Cenník[#Data],MATCH($B284,Cenník[Kód]),2),"")</f>
        <v/>
      </c>
      <c r="D284" s="22" t="str">
        <f>IFERROR(INDEX(Výskyt[[Kód]:[ks]],MATCH(B284,Výskyt[Kód]),2),"")</f>
        <v/>
      </c>
      <c r="E284" s="23" t="str">
        <f>IFERROR(INDEX(Cenník[#Data],MATCH($B284,Cenník[Kód]),3),"")</f>
        <v/>
      </c>
      <c r="F284" s="24" t="str">
        <f t="shared" si="4"/>
        <v/>
      </c>
      <c r="G284" s="16"/>
    </row>
    <row r="285" spans="1:7" ht="15" customHeight="1" x14ac:dyDescent="0.25">
      <c r="A285" s="20">
        <v>277</v>
      </c>
      <c r="B285" s="21" t="str">
        <f>IFERROR(INDEX(Výskyt[[poradie]:[kód-P]],MATCH(A285,Výskyt[poradie],0),2),"")</f>
        <v/>
      </c>
      <c r="C285" s="21" t="str">
        <f>IFERROR(INDEX(Cenník[#Data],MATCH($B285,Cenník[Kód]),2),"")</f>
        <v/>
      </c>
      <c r="D285" s="22" t="str">
        <f>IFERROR(INDEX(Výskyt[[Kód]:[ks]],MATCH(B285,Výskyt[Kód]),2),"")</f>
        <v/>
      </c>
      <c r="E285" s="23" t="str">
        <f>IFERROR(INDEX(Cenník[#Data],MATCH($B285,Cenník[Kód]),3),"")</f>
        <v/>
      </c>
      <c r="F285" s="24" t="str">
        <f t="shared" si="4"/>
        <v/>
      </c>
      <c r="G285" s="16"/>
    </row>
    <row r="286" spans="1:7" ht="15" customHeight="1" x14ac:dyDescent="0.25">
      <c r="A286" s="20">
        <v>278</v>
      </c>
      <c r="B286" s="21" t="str">
        <f>IFERROR(INDEX(Výskyt[[poradie]:[kód-P]],MATCH(A286,Výskyt[poradie],0),2),"")</f>
        <v/>
      </c>
      <c r="C286" s="21" t="str">
        <f>IFERROR(INDEX(Cenník[#Data],MATCH($B286,Cenník[Kód]),2),"")</f>
        <v/>
      </c>
      <c r="D286" s="22" t="str">
        <f>IFERROR(INDEX(Výskyt[[Kód]:[ks]],MATCH(B286,Výskyt[Kód]),2),"")</f>
        <v/>
      </c>
      <c r="E286" s="23" t="str">
        <f>IFERROR(INDEX(Cenník[#Data],MATCH($B286,Cenník[Kód]),3),"")</f>
        <v/>
      </c>
      <c r="F286" s="24" t="str">
        <f t="shared" si="4"/>
        <v/>
      </c>
      <c r="G286" s="16"/>
    </row>
    <row r="287" spans="1:7" ht="15" customHeight="1" x14ac:dyDescent="0.25">
      <c r="A287" s="20">
        <v>279</v>
      </c>
      <c r="B287" s="21" t="str">
        <f>IFERROR(INDEX(Výskyt[[poradie]:[kód-P]],MATCH(A287,Výskyt[poradie],0),2),"")</f>
        <v/>
      </c>
      <c r="C287" s="21" t="str">
        <f>IFERROR(INDEX(Cenník[#Data],MATCH($B287,Cenník[Kód]),2),"")</f>
        <v/>
      </c>
      <c r="D287" s="22" t="str">
        <f>IFERROR(INDEX(Výskyt[[Kód]:[ks]],MATCH(B287,Výskyt[Kód]),2),"")</f>
        <v/>
      </c>
      <c r="E287" s="23" t="str">
        <f>IFERROR(INDEX(Cenník[#Data],MATCH($B287,Cenník[Kód]),3),"")</f>
        <v/>
      </c>
      <c r="F287" s="24" t="str">
        <f t="shared" si="4"/>
        <v/>
      </c>
      <c r="G287" s="16"/>
    </row>
    <row r="288" spans="1:7" ht="15" customHeight="1" x14ac:dyDescent="0.25">
      <c r="A288" s="20">
        <v>280</v>
      </c>
      <c r="B288" s="21" t="str">
        <f>IFERROR(INDEX(Výskyt[[poradie]:[kód-P]],MATCH(A288,Výskyt[poradie],0),2),"")</f>
        <v/>
      </c>
      <c r="C288" s="21" t="str">
        <f>IFERROR(INDEX(Cenník[#Data],MATCH($B288,Cenník[Kód]),2),"")</f>
        <v/>
      </c>
      <c r="D288" s="22" t="str">
        <f>IFERROR(INDEX(Výskyt[[Kód]:[ks]],MATCH(B288,Výskyt[Kód]),2),"")</f>
        <v/>
      </c>
      <c r="E288" s="23" t="str">
        <f>IFERROR(INDEX(Cenník[#Data],MATCH($B288,Cenník[Kód]),3),"")</f>
        <v/>
      </c>
      <c r="F288" s="24" t="str">
        <f t="shared" si="4"/>
        <v/>
      </c>
      <c r="G288" s="16"/>
    </row>
    <row r="289" spans="1:7" ht="15" customHeight="1" x14ac:dyDescent="0.25">
      <c r="A289" s="20">
        <v>281</v>
      </c>
      <c r="B289" s="21" t="str">
        <f>IFERROR(INDEX(Výskyt[[poradie]:[kód-P]],MATCH(A289,Výskyt[poradie],0),2),"")</f>
        <v/>
      </c>
      <c r="C289" s="21" t="str">
        <f>IFERROR(INDEX(Cenník[#Data],MATCH($B289,Cenník[Kód]),2),"")</f>
        <v/>
      </c>
      <c r="D289" s="22" t="str">
        <f>IFERROR(INDEX(Výskyt[[Kód]:[ks]],MATCH(B289,Výskyt[Kód]),2),"")</f>
        <v/>
      </c>
      <c r="E289" s="23" t="str">
        <f>IFERROR(INDEX(Cenník[#Data],MATCH($B289,Cenník[Kód]),3),"")</f>
        <v/>
      </c>
      <c r="F289" s="24" t="str">
        <f t="shared" si="4"/>
        <v/>
      </c>
      <c r="G289" s="16"/>
    </row>
    <row r="290" spans="1:7" ht="15" customHeight="1" x14ac:dyDescent="0.25">
      <c r="A290" s="20">
        <v>282</v>
      </c>
      <c r="B290" s="21" t="str">
        <f>IFERROR(INDEX(Výskyt[[poradie]:[kód-P]],MATCH(A290,Výskyt[poradie],0),2),"")</f>
        <v/>
      </c>
      <c r="C290" s="21" t="str">
        <f>IFERROR(INDEX(Cenník[#Data],MATCH($B290,Cenník[Kód]),2),"")</f>
        <v/>
      </c>
      <c r="D290" s="22" t="str">
        <f>IFERROR(INDEX(Výskyt[[Kód]:[ks]],MATCH(B290,Výskyt[Kód]),2),"")</f>
        <v/>
      </c>
      <c r="E290" s="23" t="str">
        <f>IFERROR(INDEX(Cenník[#Data],MATCH($B290,Cenník[Kód]),3),"")</f>
        <v/>
      </c>
      <c r="F290" s="24" t="str">
        <f t="shared" ref="F290:F299" si="5">IFERROR(D290*E290,"")</f>
        <v/>
      </c>
      <c r="G290" s="16"/>
    </row>
    <row r="291" spans="1:7" ht="15" customHeight="1" x14ac:dyDescent="0.25">
      <c r="A291" s="20">
        <v>283</v>
      </c>
      <c r="B291" s="21" t="str">
        <f>IFERROR(INDEX(Výskyt[[poradie]:[kód-P]],MATCH(A291,Výskyt[poradie],0),2),"")</f>
        <v/>
      </c>
      <c r="C291" s="21" t="str">
        <f>IFERROR(INDEX(Cenník[#Data],MATCH($B291,Cenník[Kód]),2),"")</f>
        <v/>
      </c>
      <c r="D291" s="22" t="str">
        <f>IFERROR(INDEX(Výskyt[[Kód]:[ks]],MATCH(B291,Výskyt[Kód]),2),"")</f>
        <v/>
      </c>
      <c r="E291" s="23" t="str">
        <f>IFERROR(INDEX(Cenník[#Data],MATCH($B291,Cenník[Kód]),3),"")</f>
        <v/>
      </c>
      <c r="F291" s="24" t="str">
        <f t="shared" si="5"/>
        <v/>
      </c>
      <c r="G291" s="16"/>
    </row>
    <row r="292" spans="1:7" ht="15" customHeight="1" x14ac:dyDescent="0.25">
      <c r="A292" s="20">
        <v>284</v>
      </c>
      <c r="B292" s="21" t="str">
        <f>IFERROR(INDEX(Výskyt[[poradie]:[kód-P]],MATCH(A292,Výskyt[poradie],0),2),"")</f>
        <v/>
      </c>
      <c r="C292" s="21" t="str">
        <f>IFERROR(INDEX(Cenník[#Data],MATCH($B292,Cenník[Kód]),2),"")</f>
        <v/>
      </c>
      <c r="D292" s="22" t="str">
        <f>IFERROR(INDEX(Výskyt[[Kód]:[ks]],MATCH(B292,Výskyt[Kód]),2),"")</f>
        <v/>
      </c>
      <c r="E292" s="23" t="str">
        <f>IFERROR(INDEX(Cenník[#Data],MATCH($B292,Cenník[Kód]),3),"")</f>
        <v/>
      </c>
      <c r="F292" s="24" t="str">
        <f t="shared" si="5"/>
        <v/>
      </c>
      <c r="G292" s="16"/>
    </row>
    <row r="293" spans="1:7" ht="15" customHeight="1" x14ac:dyDescent="0.25">
      <c r="A293" s="20">
        <v>285</v>
      </c>
      <c r="B293" s="21" t="str">
        <f>IFERROR(INDEX(Výskyt[[poradie]:[kód-P]],MATCH(A293,Výskyt[poradie],0),2),"")</f>
        <v/>
      </c>
      <c r="C293" s="21" t="str">
        <f>IFERROR(INDEX(Cenník[#Data],MATCH($B293,Cenník[Kód]),2),"")</f>
        <v/>
      </c>
      <c r="D293" s="22" t="str">
        <f>IFERROR(INDEX(Výskyt[[Kód]:[ks]],MATCH(B293,Výskyt[Kód]),2),"")</f>
        <v/>
      </c>
      <c r="E293" s="23" t="str">
        <f>IFERROR(INDEX(Cenník[#Data],MATCH($B293,Cenník[Kód]),3),"")</f>
        <v/>
      </c>
      <c r="F293" s="24" t="str">
        <f t="shared" si="5"/>
        <v/>
      </c>
      <c r="G293" s="16"/>
    </row>
    <row r="294" spans="1:7" ht="15" customHeight="1" x14ac:dyDescent="0.25">
      <c r="A294" s="20">
        <v>286</v>
      </c>
      <c r="B294" s="21" t="str">
        <f>IFERROR(INDEX(Výskyt[[poradie]:[kód-P]],MATCH(A294,Výskyt[poradie],0),2),"")</f>
        <v/>
      </c>
      <c r="C294" s="21" t="str">
        <f>IFERROR(INDEX(Cenník[#Data],MATCH($B294,Cenník[Kód]),2),"")</f>
        <v/>
      </c>
      <c r="D294" s="22" t="str">
        <f>IFERROR(INDEX(Výskyt[[Kód]:[ks]],MATCH(B294,Výskyt[Kód]),2),"")</f>
        <v/>
      </c>
      <c r="E294" s="23" t="str">
        <f>IFERROR(INDEX(Cenník[#Data],MATCH($B294,Cenník[Kód]),3),"")</f>
        <v/>
      </c>
      <c r="F294" s="24" t="str">
        <f t="shared" si="5"/>
        <v/>
      </c>
      <c r="G294" s="16"/>
    </row>
    <row r="295" spans="1:7" ht="15" customHeight="1" x14ac:dyDescent="0.25">
      <c r="A295" s="20">
        <v>287</v>
      </c>
      <c r="B295" s="21" t="str">
        <f>IFERROR(INDEX(Výskyt[[poradie]:[kód-P]],MATCH(A295,Výskyt[poradie],0),2),"")</f>
        <v/>
      </c>
      <c r="C295" s="21" t="str">
        <f>IFERROR(INDEX(Cenník[#Data],MATCH($B295,Cenník[Kód]),2),"")</f>
        <v/>
      </c>
      <c r="D295" s="22" t="str">
        <f>IFERROR(INDEX(Výskyt[[Kód]:[ks]],MATCH(B295,Výskyt[Kód]),2),"")</f>
        <v/>
      </c>
      <c r="E295" s="23" t="str">
        <f>IFERROR(INDEX(Cenník[#Data],MATCH($B295,Cenník[Kód]),3),"")</f>
        <v/>
      </c>
      <c r="F295" s="24" t="str">
        <f t="shared" si="5"/>
        <v/>
      </c>
      <c r="G295" s="16"/>
    </row>
    <row r="296" spans="1:7" ht="15" customHeight="1" x14ac:dyDescent="0.25">
      <c r="A296" s="20">
        <v>288</v>
      </c>
      <c r="B296" s="21" t="str">
        <f>IFERROR(INDEX(Výskyt[[poradie]:[kód-P]],MATCH(A296,Výskyt[poradie],0),2),"")</f>
        <v/>
      </c>
      <c r="C296" s="21" t="str">
        <f>IFERROR(INDEX(Cenník[#Data],MATCH($B296,Cenník[Kód]),2),"")</f>
        <v/>
      </c>
      <c r="D296" s="22" t="str">
        <f>IFERROR(INDEX(Výskyt[[Kód]:[ks]],MATCH(B296,Výskyt[Kód]),2),"")</f>
        <v/>
      </c>
      <c r="E296" s="23" t="str">
        <f>IFERROR(INDEX(Cenník[#Data],MATCH($B296,Cenník[Kód]),3),"")</f>
        <v/>
      </c>
      <c r="F296" s="24" t="str">
        <f t="shared" si="5"/>
        <v/>
      </c>
      <c r="G296" s="16"/>
    </row>
    <row r="297" spans="1:7" ht="15" customHeight="1" x14ac:dyDescent="0.25">
      <c r="A297" s="20">
        <v>289</v>
      </c>
      <c r="B297" s="21" t="str">
        <f>IFERROR(INDEX(Výskyt[[poradie]:[kód-P]],MATCH(A297,Výskyt[poradie],0),2),"")</f>
        <v/>
      </c>
      <c r="C297" s="21" t="str">
        <f>IFERROR(INDEX(Cenník[#Data],MATCH($B297,Cenník[Kód]),2),"")</f>
        <v/>
      </c>
      <c r="D297" s="22" t="str">
        <f>IFERROR(INDEX(Výskyt[[Kód]:[ks]],MATCH(B297,Výskyt[Kód]),2),"")</f>
        <v/>
      </c>
      <c r="E297" s="23" t="str">
        <f>IFERROR(INDEX(Cenník[#Data],MATCH($B297,Cenník[Kód]),3),"")</f>
        <v/>
      </c>
      <c r="F297" s="24" t="str">
        <f t="shared" si="5"/>
        <v/>
      </c>
      <c r="G297" s="16"/>
    </row>
    <row r="298" spans="1:7" ht="15" customHeight="1" x14ac:dyDescent="0.25">
      <c r="A298" s="20">
        <v>290</v>
      </c>
      <c r="B298" s="21" t="str">
        <f>IFERROR(INDEX(Výskyt[[poradie]:[kód-P]],MATCH(A298,Výskyt[poradie],0),2),"")</f>
        <v/>
      </c>
      <c r="C298" s="21" t="str">
        <f>IFERROR(INDEX(Cenník[#Data],MATCH($B298,Cenník[Kód]),2),"")</f>
        <v/>
      </c>
      <c r="D298" s="22" t="str">
        <f>IFERROR(INDEX(Výskyt[[Kód]:[ks]],MATCH(B298,Výskyt[Kód]),2),"")</f>
        <v/>
      </c>
      <c r="E298" s="23" t="str">
        <f>IFERROR(INDEX(Cenník[#Data],MATCH($B298,Cenník[Kód]),3),"")</f>
        <v/>
      </c>
      <c r="F298" s="24" t="str">
        <f t="shared" si="5"/>
        <v/>
      </c>
      <c r="G298" s="16"/>
    </row>
    <row r="299" spans="1:7" ht="15" customHeight="1" x14ac:dyDescent="0.25">
      <c r="A299" s="20">
        <v>291</v>
      </c>
      <c r="B299" s="21" t="str">
        <f>IFERROR(INDEX(Výskyt[[poradie]:[kód-P]],MATCH(A299,Výskyt[poradie],0),2),"")</f>
        <v/>
      </c>
      <c r="C299" s="21" t="str">
        <f>IFERROR(INDEX(Cenník[#Data],MATCH($B299,Cenník[Kód]),2),"")</f>
        <v/>
      </c>
      <c r="D299" s="22" t="str">
        <f>IFERROR(INDEX(Výskyt[[Kód]:[ks]],MATCH(B299,Výskyt[Kód]),2),"")</f>
        <v/>
      </c>
      <c r="E299" s="23" t="str">
        <f>IFERROR(INDEX(Cenník[#Data],MATCH($B299,Cenník[Kód]),3),"")</f>
        <v/>
      </c>
      <c r="F299" s="24" t="str">
        <f t="shared" si="5"/>
        <v/>
      </c>
      <c r="G299" s="16"/>
    </row>
    <row r="300" spans="1:7" ht="15" customHeight="1" x14ac:dyDescent="0.25">
      <c r="A300" s="20">
        <v>295</v>
      </c>
      <c r="B300" s="21" t="str">
        <f>IFERROR(INDEX(Výskyt[[poradie]:[kód-P]],MATCH(A300,Výskyt[poradie],0),2),"")</f>
        <v/>
      </c>
      <c r="C300" s="21" t="str">
        <f>IFERROR(INDEX(Cenník[#Data],MATCH($B300,Cenník[Kód]),2),"")</f>
        <v/>
      </c>
      <c r="D300" s="22" t="str">
        <f>IFERROR(INDEX(Výskyt[[Kód]:[ks]],MATCH(B300,Výskyt[Kód]),2),"")</f>
        <v/>
      </c>
      <c r="E300" s="23" t="str">
        <f>IFERROR(INDEX(Cenník[#Data],MATCH($B300,Cenník[Kód]),4),"")</f>
        <v/>
      </c>
      <c r="F300" s="24" t="str">
        <f t="shared" ref="F291:F326" si="6">IFERROR(D300*E300,"")</f>
        <v/>
      </c>
      <c r="G300" s="16"/>
    </row>
    <row r="301" spans="1:7" ht="15" customHeight="1" x14ac:dyDescent="0.25">
      <c r="A301" s="20">
        <v>296</v>
      </c>
      <c r="B301" s="21" t="str">
        <f>IFERROR(INDEX(Výskyt[[poradie]:[kód-P]],MATCH(A301,Výskyt[poradie],0),2),"")</f>
        <v/>
      </c>
      <c r="C301" s="21" t="str">
        <f>IFERROR(INDEX(Cenník[#Data],MATCH($B301,Cenník[Kód]),2),"")</f>
        <v/>
      </c>
      <c r="D301" s="22" t="str">
        <f>IFERROR(INDEX(Výskyt[[Kód]:[ks]],MATCH(B301,Výskyt[Kód]),2),"")</f>
        <v/>
      </c>
      <c r="E301" s="23" t="str">
        <f>IFERROR(INDEX(Cenník[#Data],MATCH($B301,Cenník[Kód]),4),"")</f>
        <v/>
      </c>
      <c r="F301" s="24" t="str">
        <f t="shared" si="6"/>
        <v/>
      </c>
      <c r="G301" s="16"/>
    </row>
    <row r="302" spans="1:7" ht="15" customHeight="1" x14ac:dyDescent="0.25">
      <c r="A302" s="20">
        <v>297</v>
      </c>
      <c r="B302" s="21" t="str">
        <f>IFERROR(INDEX(Výskyt[[poradie]:[kód-P]],MATCH(A302,Výskyt[poradie],0),2),"")</f>
        <v/>
      </c>
      <c r="C302" s="21" t="str">
        <f>IFERROR(INDEX(Cenník[#Data],MATCH($B302,Cenník[Kód]),2),"")</f>
        <v/>
      </c>
      <c r="D302" s="22" t="str">
        <f>IFERROR(INDEX(Výskyt[[Kód]:[ks]],MATCH(B302,Výskyt[Kód]),2),"")</f>
        <v/>
      </c>
      <c r="E302" s="23" t="str">
        <f>IFERROR(INDEX(Cenník[#Data],MATCH($B302,Cenník[Kód]),4),"")</f>
        <v/>
      </c>
      <c r="F302" s="24" t="str">
        <f t="shared" si="6"/>
        <v/>
      </c>
      <c r="G302" s="16"/>
    </row>
    <row r="303" spans="1:7" ht="15" customHeight="1" x14ac:dyDescent="0.25">
      <c r="A303" s="20">
        <v>298</v>
      </c>
      <c r="B303" s="21" t="str">
        <f>IFERROR(INDEX(Výskyt[[poradie]:[kód-P]],MATCH(A303,Výskyt[poradie],0),2),"")</f>
        <v/>
      </c>
      <c r="C303" s="21" t="str">
        <f>IFERROR(INDEX(Cenník[#Data],MATCH($B303,Cenník[Kód]),2),"")</f>
        <v/>
      </c>
      <c r="D303" s="22" t="str">
        <f>IFERROR(INDEX(Výskyt[[Kód]:[ks]],MATCH(B303,Výskyt[Kód]),2),"")</f>
        <v/>
      </c>
      <c r="E303" s="23" t="str">
        <f>IFERROR(INDEX(Cenník[#Data],MATCH($B303,Cenník[Kód]),4),"")</f>
        <v/>
      </c>
      <c r="F303" s="24" t="str">
        <f t="shared" si="6"/>
        <v/>
      </c>
      <c r="G303" s="16"/>
    </row>
    <row r="304" spans="1:7" ht="15" customHeight="1" x14ac:dyDescent="0.25">
      <c r="A304" s="20">
        <v>299</v>
      </c>
      <c r="B304" s="21" t="str">
        <f>IFERROR(INDEX(Výskyt[[poradie]:[kód-P]],MATCH(A304,Výskyt[poradie],0),2),"")</f>
        <v/>
      </c>
      <c r="C304" s="21" t="str">
        <f>IFERROR(INDEX(Cenník[#Data],MATCH($B304,Cenník[Kód]),2),"")</f>
        <v/>
      </c>
      <c r="D304" s="22" t="str">
        <f>IFERROR(INDEX(Výskyt[[Kód]:[ks]],MATCH(B304,Výskyt[Kód]),2),"")</f>
        <v/>
      </c>
      <c r="E304" s="23" t="str">
        <f>IFERROR(INDEX(Cenník[#Data],MATCH($B304,Cenník[Kód]),4),"")</f>
        <v/>
      </c>
      <c r="F304" s="24" t="str">
        <f t="shared" si="6"/>
        <v/>
      </c>
      <c r="G304" s="16"/>
    </row>
    <row r="305" spans="1:7" ht="15" customHeight="1" x14ac:dyDescent="0.25">
      <c r="A305" s="20">
        <v>300</v>
      </c>
      <c r="B305" s="21" t="str">
        <f>IFERROR(INDEX(Výskyt[[poradie]:[kód-P]],MATCH(A305,Výskyt[poradie],0),2),"")</f>
        <v/>
      </c>
      <c r="C305" s="21" t="str">
        <f>IFERROR(INDEX(Cenník[#Data],MATCH($B305,Cenník[Kód]),2),"")</f>
        <v/>
      </c>
      <c r="D305" s="22" t="str">
        <f>IFERROR(INDEX(Výskyt[[Kód]:[ks]],MATCH(B305,Výskyt[Kód]),2),"")</f>
        <v/>
      </c>
      <c r="E305" s="23" t="str">
        <f>IFERROR(INDEX(Cenník[#Data],MATCH($B305,Cenník[Kód]),4),"")</f>
        <v/>
      </c>
      <c r="F305" s="24" t="str">
        <f t="shared" si="6"/>
        <v/>
      </c>
      <c r="G305" s="16"/>
    </row>
    <row r="306" spans="1:7" ht="15" customHeight="1" x14ac:dyDescent="0.25">
      <c r="A306" s="20">
        <v>301</v>
      </c>
      <c r="B306" s="21" t="str">
        <f>IFERROR(INDEX(Výskyt[[poradie]:[kód-P]],MATCH(A306,Výskyt[poradie],0),2),"")</f>
        <v/>
      </c>
      <c r="C306" s="21" t="str">
        <f>IFERROR(INDEX(Cenník[#Data],MATCH($B306,Cenník[Kód]),2),"")</f>
        <v/>
      </c>
      <c r="D306" s="22" t="str">
        <f>IFERROR(INDEX(Výskyt[[Kód]:[ks]],MATCH(B306,Výskyt[Kód]),2),"")</f>
        <v/>
      </c>
      <c r="E306" s="23" t="str">
        <f>IFERROR(INDEX(Cenník[#Data],MATCH($B306,Cenník[Kód]),4),"")</f>
        <v/>
      </c>
      <c r="F306" s="24" t="str">
        <f t="shared" si="6"/>
        <v/>
      </c>
      <c r="G306" s="16"/>
    </row>
    <row r="307" spans="1:7" ht="15" customHeight="1" x14ac:dyDescent="0.25">
      <c r="A307" s="20">
        <v>302</v>
      </c>
      <c r="B307" s="21" t="str">
        <f>IFERROR(INDEX(Výskyt[[poradie]:[kód-P]],MATCH(A307,Výskyt[poradie],0),2),"")</f>
        <v/>
      </c>
      <c r="C307" s="21" t="str">
        <f>IFERROR(INDEX(Cenník[#Data],MATCH($B307,Cenník[Kód]),2),"")</f>
        <v/>
      </c>
      <c r="D307" s="22" t="str">
        <f>IFERROR(INDEX(Výskyt[[Kód]:[ks]],MATCH(B307,Výskyt[Kód]),2),"")</f>
        <v/>
      </c>
      <c r="E307" s="23" t="str">
        <f>IFERROR(INDEX(Cenník[#Data],MATCH($B307,Cenník[Kód]),4),"")</f>
        <v/>
      </c>
      <c r="F307" s="24" t="str">
        <f t="shared" si="6"/>
        <v/>
      </c>
      <c r="G307" s="16"/>
    </row>
    <row r="308" spans="1:7" ht="15" customHeight="1" x14ac:dyDescent="0.25">
      <c r="A308" s="20">
        <v>303</v>
      </c>
      <c r="B308" s="21" t="str">
        <f>IFERROR(INDEX(Výskyt[[poradie]:[kód-P]],MATCH(A308,Výskyt[poradie],0),2),"")</f>
        <v/>
      </c>
      <c r="C308" s="21" t="str">
        <f>IFERROR(INDEX(Cenník[#Data],MATCH($B308,Cenník[Kód]),2),"")</f>
        <v/>
      </c>
      <c r="D308" s="22" t="str">
        <f>IFERROR(INDEX(Výskyt[[Kód]:[ks]],MATCH(B308,Výskyt[Kód]),2),"")</f>
        <v/>
      </c>
      <c r="E308" s="23" t="str">
        <f>IFERROR(INDEX(Cenník[#Data],MATCH($B308,Cenník[Kód]),4),"")</f>
        <v/>
      </c>
      <c r="F308" s="24" t="str">
        <f t="shared" si="6"/>
        <v/>
      </c>
      <c r="G308" s="16"/>
    </row>
    <row r="309" spans="1:7" ht="15" customHeight="1" x14ac:dyDescent="0.25">
      <c r="A309" s="20">
        <v>304</v>
      </c>
      <c r="B309" s="21" t="str">
        <f>IFERROR(INDEX(Výskyt[[poradie]:[kód-P]],MATCH(A309,Výskyt[poradie],0),2),"")</f>
        <v/>
      </c>
      <c r="C309" s="21" t="str">
        <f>IFERROR(INDEX(Cenník[#Data],MATCH($B309,Cenník[Kód]),2),"")</f>
        <v/>
      </c>
      <c r="D309" s="22" t="str">
        <f>IFERROR(INDEX(Výskyt[[Kód]:[ks]],MATCH(B309,Výskyt[Kód]),2),"")</f>
        <v/>
      </c>
      <c r="E309" s="23" t="str">
        <f>IFERROR(INDEX(Cenník[#Data],MATCH($B309,Cenník[Kód]),4),"")</f>
        <v/>
      </c>
      <c r="F309" s="24" t="str">
        <f t="shared" si="6"/>
        <v/>
      </c>
      <c r="G309" s="16"/>
    </row>
    <row r="310" spans="1:7" ht="15" customHeight="1" x14ac:dyDescent="0.25">
      <c r="A310" s="20">
        <v>305</v>
      </c>
      <c r="B310" s="21" t="str">
        <f>IFERROR(INDEX(Výskyt[[poradie]:[kód-P]],MATCH(A310,Výskyt[poradie],0),2),"")</f>
        <v/>
      </c>
      <c r="C310" s="21" t="str">
        <f>IFERROR(INDEX(Cenník[#Data],MATCH($B310,Cenník[Kód]),2),"")</f>
        <v/>
      </c>
      <c r="D310" s="22" t="str">
        <f>IFERROR(INDEX(Výskyt[[Kód]:[ks]],MATCH(B310,Výskyt[Kód]),2),"")</f>
        <v/>
      </c>
      <c r="E310" s="23" t="str">
        <f>IFERROR(INDEX(Cenník[#Data],MATCH($B310,Cenník[Kód]),4),"")</f>
        <v/>
      </c>
      <c r="F310" s="24" t="str">
        <f t="shared" si="6"/>
        <v/>
      </c>
      <c r="G310" s="16"/>
    </row>
    <row r="311" spans="1:7" ht="15" customHeight="1" x14ac:dyDescent="0.25">
      <c r="A311" s="20">
        <v>306</v>
      </c>
      <c r="B311" s="21" t="str">
        <f>IFERROR(INDEX(Výskyt[[poradie]:[kód-P]],MATCH(A311,Výskyt[poradie],0),2),"")</f>
        <v/>
      </c>
      <c r="C311" s="21" t="str">
        <f>IFERROR(INDEX(Cenník[#Data],MATCH($B311,Cenník[Kód]),2),"")</f>
        <v/>
      </c>
      <c r="D311" s="22" t="str">
        <f>IFERROR(INDEX(Výskyt[[Kód]:[ks]],MATCH(B311,Výskyt[Kód]),2),"")</f>
        <v/>
      </c>
      <c r="E311" s="23" t="str">
        <f>IFERROR(INDEX(Cenník[#Data],MATCH($B311,Cenník[Kód]),4),"")</f>
        <v/>
      </c>
      <c r="F311" s="24" t="str">
        <f t="shared" si="6"/>
        <v/>
      </c>
      <c r="G311" s="16"/>
    </row>
    <row r="312" spans="1:7" ht="15" customHeight="1" x14ac:dyDescent="0.25">
      <c r="A312" s="20">
        <v>307</v>
      </c>
      <c r="B312" s="21" t="str">
        <f>IFERROR(INDEX(Výskyt[[poradie]:[kód-P]],MATCH(A312,Výskyt[poradie],0),2),"")</f>
        <v/>
      </c>
      <c r="C312" s="21" t="str">
        <f>IFERROR(INDEX(Cenník[#Data],MATCH($B312,Cenník[Kód]),2),"")</f>
        <v/>
      </c>
      <c r="D312" s="22" t="str">
        <f>IFERROR(INDEX(Výskyt[[Kód]:[ks]],MATCH(B312,Výskyt[Kód]),2),"")</f>
        <v/>
      </c>
      <c r="E312" s="23" t="str">
        <f>IFERROR(INDEX(Cenník[#Data],MATCH($B312,Cenník[Kód]),4),"")</f>
        <v/>
      </c>
      <c r="F312" s="24" t="str">
        <f t="shared" si="6"/>
        <v/>
      </c>
      <c r="G312" s="16"/>
    </row>
    <row r="313" spans="1:7" ht="15" customHeight="1" x14ac:dyDescent="0.25">
      <c r="A313" s="20">
        <v>308</v>
      </c>
      <c r="B313" s="21" t="str">
        <f>IFERROR(INDEX(Výskyt[[poradie]:[kód-P]],MATCH(A313,Výskyt[poradie],0),2),"")</f>
        <v/>
      </c>
      <c r="C313" s="21" t="str">
        <f>IFERROR(INDEX(Cenník[#Data],MATCH($B313,Cenník[Kód]),2),"")</f>
        <v/>
      </c>
      <c r="D313" s="22" t="str">
        <f>IFERROR(INDEX(Výskyt[[Kód]:[ks]],MATCH(B313,Výskyt[Kód]),2),"")</f>
        <v/>
      </c>
      <c r="E313" s="23" t="str">
        <f>IFERROR(INDEX(Cenník[#Data],MATCH($B313,Cenník[Kód]),4),"")</f>
        <v/>
      </c>
      <c r="F313" s="24" t="str">
        <f t="shared" si="6"/>
        <v/>
      </c>
      <c r="G313" s="16"/>
    </row>
    <row r="314" spans="1:7" ht="15" customHeight="1" x14ac:dyDescent="0.25">
      <c r="A314" s="20">
        <v>309</v>
      </c>
      <c r="B314" s="21" t="str">
        <f>IFERROR(INDEX(Výskyt[[poradie]:[kód-P]],MATCH(A314,Výskyt[poradie],0),2),"")</f>
        <v/>
      </c>
      <c r="C314" s="21" t="str">
        <f>IFERROR(INDEX(Cenník[#Data],MATCH($B314,Cenník[Kód]),2),"")</f>
        <v/>
      </c>
      <c r="D314" s="22" t="str">
        <f>IFERROR(INDEX(Výskyt[[Kód]:[ks]],MATCH(B314,Výskyt[Kód]),2),"")</f>
        <v/>
      </c>
      <c r="E314" s="23" t="str">
        <f>IFERROR(INDEX(Cenník[#Data],MATCH($B314,Cenník[Kód]),4),"")</f>
        <v/>
      </c>
      <c r="F314" s="24" t="str">
        <f t="shared" si="6"/>
        <v/>
      </c>
      <c r="G314" s="16"/>
    </row>
    <row r="315" spans="1:7" ht="15" customHeight="1" x14ac:dyDescent="0.25">
      <c r="A315" s="20">
        <v>310</v>
      </c>
      <c r="B315" s="21" t="str">
        <f>IFERROR(INDEX(Výskyt[[poradie]:[kód-P]],MATCH(A315,Výskyt[poradie],0),2),"")</f>
        <v/>
      </c>
      <c r="C315" s="21" t="str">
        <f>IFERROR(INDEX(Cenník[#Data],MATCH($B315,Cenník[Kód]),2),"")</f>
        <v/>
      </c>
      <c r="D315" s="22" t="str">
        <f>IFERROR(INDEX(Výskyt[[Kód]:[ks]],MATCH(B315,Výskyt[Kód]),2),"")</f>
        <v/>
      </c>
      <c r="E315" s="23" t="str">
        <f>IFERROR(INDEX(Cenník[#Data],MATCH($B315,Cenník[Kód]),4),"")</f>
        <v/>
      </c>
      <c r="F315" s="24" t="str">
        <f t="shared" si="6"/>
        <v/>
      </c>
      <c r="G315" s="16"/>
    </row>
    <row r="316" spans="1:7" ht="15" customHeight="1" x14ac:dyDescent="0.25">
      <c r="A316" s="20">
        <v>311</v>
      </c>
      <c r="B316" s="21" t="str">
        <f>IFERROR(INDEX(Výskyt[[poradie]:[kód-P]],MATCH(A316,Výskyt[poradie],0),2),"")</f>
        <v/>
      </c>
      <c r="C316" s="21" t="str">
        <f>IFERROR(INDEX(Cenník[#Data],MATCH($B316,Cenník[Kód]),2),"")</f>
        <v/>
      </c>
      <c r="D316" s="22" t="str">
        <f>IFERROR(INDEX(Výskyt[[Kód]:[ks]],MATCH(B316,Výskyt[Kód]),2),"")</f>
        <v/>
      </c>
      <c r="E316" s="23" t="str">
        <f>IFERROR(INDEX(Cenník[#Data],MATCH($B316,Cenník[Kód]),4),"")</f>
        <v/>
      </c>
      <c r="F316" s="24" t="str">
        <f t="shared" si="6"/>
        <v/>
      </c>
      <c r="G316" s="16"/>
    </row>
    <row r="317" spans="1:7" ht="15" customHeight="1" x14ac:dyDescent="0.25">
      <c r="A317" s="20">
        <v>312</v>
      </c>
      <c r="B317" s="21" t="str">
        <f>IFERROR(INDEX(Výskyt[[poradie]:[kód-P]],MATCH(A317,Výskyt[poradie],0),2),"")</f>
        <v/>
      </c>
      <c r="C317" s="21" t="str">
        <f>IFERROR(INDEX(Cenník[#Data],MATCH($B317,Cenník[Kód]),2),"")</f>
        <v/>
      </c>
      <c r="D317" s="22" t="str">
        <f>IFERROR(INDEX(Výskyt[[Kód]:[ks]],MATCH(B317,Výskyt[Kód]),2),"")</f>
        <v/>
      </c>
      <c r="E317" s="23" t="str">
        <f>IFERROR(INDEX(Cenník[#Data],MATCH($B317,Cenník[Kód]),4),"")</f>
        <v/>
      </c>
      <c r="F317" s="24" t="str">
        <f t="shared" si="6"/>
        <v/>
      </c>
      <c r="G317" s="16"/>
    </row>
    <row r="318" spans="1:7" ht="15" customHeight="1" x14ac:dyDescent="0.25">
      <c r="A318" s="20">
        <v>313</v>
      </c>
      <c r="B318" s="21" t="str">
        <f>IFERROR(INDEX(Výskyt[[poradie]:[kód-P]],MATCH(A318,Výskyt[poradie],0),2),"")</f>
        <v/>
      </c>
      <c r="C318" s="21" t="str">
        <f>IFERROR(INDEX(Cenník[#Data],MATCH($B318,Cenník[Kód]),2),"")</f>
        <v/>
      </c>
      <c r="D318" s="22" t="str">
        <f>IFERROR(INDEX(Výskyt[[Kód]:[ks]],MATCH(B318,Výskyt[Kód]),2),"")</f>
        <v/>
      </c>
      <c r="E318" s="23" t="str">
        <f>IFERROR(INDEX(Cenník[#Data],MATCH($B318,Cenník[Kód]),4),"")</f>
        <v/>
      </c>
      <c r="F318" s="24" t="str">
        <f t="shared" si="6"/>
        <v/>
      </c>
      <c r="G318" s="16"/>
    </row>
    <row r="319" spans="1:7" ht="15" customHeight="1" x14ac:dyDescent="0.25">
      <c r="A319" s="20">
        <v>314</v>
      </c>
      <c r="B319" s="21" t="str">
        <f>IFERROR(INDEX(Výskyt[[poradie]:[kód-P]],MATCH(A319,Výskyt[poradie],0),2),"")</f>
        <v/>
      </c>
      <c r="C319" s="21" t="str">
        <f>IFERROR(INDEX(Cenník[#Data],MATCH($B319,Cenník[Kód]),2),"")</f>
        <v/>
      </c>
      <c r="D319" s="22" t="str">
        <f>IFERROR(INDEX(Výskyt[[Kód]:[ks]],MATCH(B319,Výskyt[Kód]),2),"")</f>
        <v/>
      </c>
      <c r="E319" s="23" t="str">
        <f>IFERROR(INDEX(Cenník[#Data],MATCH($B319,Cenník[Kód]),4),"")</f>
        <v/>
      </c>
      <c r="F319" s="24" t="str">
        <f t="shared" si="6"/>
        <v/>
      </c>
      <c r="G319" s="16"/>
    </row>
    <row r="320" spans="1:7" ht="15" customHeight="1" x14ac:dyDescent="0.25">
      <c r="A320" s="20">
        <v>315</v>
      </c>
      <c r="B320" s="21" t="str">
        <f>IFERROR(INDEX(Výskyt[[poradie]:[kód-P]],MATCH(A320,Výskyt[poradie],0),2),"")</f>
        <v/>
      </c>
      <c r="C320" s="21" t="str">
        <f>IFERROR(INDEX(Cenník[#Data],MATCH($B320,Cenník[Kód]),2),"")</f>
        <v/>
      </c>
      <c r="D320" s="22" t="str">
        <f>IFERROR(INDEX(Výskyt[[Kód]:[ks]],MATCH(B320,Výskyt[Kód]),2),"")</f>
        <v/>
      </c>
      <c r="E320" s="23" t="str">
        <f>IFERROR(INDEX(Cenník[#Data],MATCH($B320,Cenník[Kód]),4),"")</f>
        <v/>
      </c>
      <c r="F320" s="24" t="str">
        <f t="shared" si="6"/>
        <v/>
      </c>
      <c r="G320" s="16"/>
    </row>
    <row r="321" spans="1:7" ht="15" customHeight="1" x14ac:dyDescent="0.25">
      <c r="A321" s="20">
        <v>316</v>
      </c>
      <c r="B321" s="21" t="str">
        <f>IFERROR(INDEX(Výskyt[[poradie]:[kód-P]],MATCH(A321,Výskyt[poradie],0),2),"")</f>
        <v/>
      </c>
      <c r="C321" s="21" t="str">
        <f>IFERROR(INDEX(Cenník[#Data],MATCH($B321,Cenník[Kód]),2),"")</f>
        <v/>
      </c>
      <c r="D321" s="22" t="str">
        <f>IFERROR(INDEX(Výskyt[[Kód]:[ks]],MATCH(B321,Výskyt[Kód]),2),"")</f>
        <v/>
      </c>
      <c r="E321" s="23" t="str">
        <f>IFERROR(INDEX(Cenník[#Data],MATCH($B321,Cenník[Kód]),4),"")</f>
        <v/>
      </c>
      <c r="F321" s="24" t="str">
        <f t="shared" si="6"/>
        <v/>
      </c>
      <c r="G321" s="16"/>
    </row>
    <row r="322" spans="1:7" ht="15" customHeight="1" x14ac:dyDescent="0.25">
      <c r="A322" s="20">
        <v>317</v>
      </c>
      <c r="B322" s="21" t="str">
        <f>IFERROR(INDEX(Výskyt[[poradie]:[kód-P]],MATCH(A322,Výskyt[poradie],0),2),"")</f>
        <v/>
      </c>
      <c r="C322" s="21" t="str">
        <f>IFERROR(INDEX(Cenník[#Data],MATCH($B322,Cenník[Kód]),2),"")</f>
        <v/>
      </c>
      <c r="D322" s="22" t="str">
        <f>IFERROR(INDEX(Výskyt[[Kód]:[ks]],MATCH(B322,Výskyt[Kód]),2),"")</f>
        <v/>
      </c>
      <c r="E322" s="23" t="str">
        <f>IFERROR(INDEX(Cenník[#Data],MATCH($B322,Cenník[Kód]),4),"")</f>
        <v/>
      </c>
      <c r="F322" s="24" t="str">
        <f t="shared" si="6"/>
        <v/>
      </c>
      <c r="G322" s="16"/>
    </row>
    <row r="323" spans="1:7" ht="15" customHeight="1" x14ac:dyDescent="0.25">
      <c r="A323" s="20">
        <v>318</v>
      </c>
      <c r="B323" s="21" t="str">
        <f>IFERROR(INDEX(Výskyt[[poradie]:[kód-P]],MATCH(A323,Výskyt[poradie],0),2),"")</f>
        <v/>
      </c>
      <c r="C323" s="21" t="str">
        <f>IFERROR(INDEX(Cenník[#Data],MATCH($B323,Cenník[Kód]),2),"")</f>
        <v/>
      </c>
      <c r="D323" s="22" t="str">
        <f>IFERROR(INDEX(Výskyt[[Kód]:[ks]],MATCH(B323,Výskyt[Kód]),2),"")</f>
        <v/>
      </c>
      <c r="E323" s="23" t="str">
        <f>IFERROR(INDEX(Cenník[#Data],MATCH($B323,Cenník[Kód]),4),"")</f>
        <v/>
      </c>
      <c r="F323" s="24" t="str">
        <f t="shared" si="6"/>
        <v/>
      </c>
      <c r="G323" s="16"/>
    </row>
    <row r="324" spans="1:7" ht="15" customHeight="1" x14ac:dyDescent="0.25">
      <c r="A324" s="20">
        <v>319</v>
      </c>
      <c r="B324" s="21" t="str">
        <f>IFERROR(INDEX(Výskyt[[poradie]:[kód-P]],MATCH(A324,Výskyt[poradie],0),2),"")</f>
        <v/>
      </c>
      <c r="C324" s="21" t="str">
        <f>IFERROR(INDEX(Cenník[#Data],MATCH($B324,Cenník[Kód]),2),"")</f>
        <v/>
      </c>
      <c r="D324" s="22" t="str">
        <f>IFERROR(INDEX(Výskyt[[Kód]:[ks]],MATCH(B324,Výskyt[Kód]),2),"")</f>
        <v/>
      </c>
      <c r="E324" s="23" t="str">
        <f>IFERROR(INDEX(Cenník[#Data],MATCH($B324,Cenník[Kód]),4),"")</f>
        <v/>
      </c>
      <c r="F324" s="24" t="str">
        <f t="shared" si="6"/>
        <v/>
      </c>
      <c r="G324" s="16"/>
    </row>
    <row r="325" spans="1:7" ht="15" customHeight="1" x14ac:dyDescent="0.25">
      <c r="A325" s="20">
        <v>320</v>
      </c>
      <c r="B325" s="21" t="str">
        <f>IFERROR(INDEX(Výskyt[[poradie]:[kód-P]],MATCH(A325,Výskyt[poradie],0),2),"")</f>
        <v/>
      </c>
      <c r="C325" s="21" t="str">
        <f>IFERROR(INDEX(Cenník[#Data],MATCH($B325,Cenník[Kód]),2),"")</f>
        <v/>
      </c>
      <c r="D325" s="22" t="str">
        <f>IFERROR(INDEX(Výskyt[[Kód]:[ks]],MATCH(B325,Výskyt[Kód]),2),"")</f>
        <v/>
      </c>
      <c r="E325" s="23" t="str">
        <f>IFERROR(INDEX(Cenník[#Data],MATCH($B325,Cenník[Kód]),4),"")</f>
        <v/>
      </c>
      <c r="F325" s="24" t="str">
        <f t="shared" si="6"/>
        <v/>
      </c>
      <c r="G325" s="16"/>
    </row>
    <row r="326" spans="1:7" ht="15" customHeight="1" x14ac:dyDescent="0.25">
      <c r="A326" s="20">
        <v>321</v>
      </c>
      <c r="B326" s="21" t="str">
        <f>IFERROR(INDEX(Výskyt[[poradie]:[kód-P]],MATCH(A326,Výskyt[poradie],0),2),"")</f>
        <v/>
      </c>
      <c r="C326" s="21" t="str">
        <f>IFERROR(INDEX(Cenník[#Data],MATCH($B326,Cenník[Kód]),2),"")</f>
        <v/>
      </c>
      <c r="D326" s="22" t="str">
        <f>IFERROR(INDEX(Výskyt[[Kód]:[ks]],MATCH(B326,Výskyt[Kód]),2),"")</f>
        <v/>
      </c>
      <c r="E326" s="23" t="str">
        <f>IFERROR(INDEX(Cenník[#Data],MATCH($B326,Cenník[Kód]),4),"")</f>
        <v/>
      </c>
      <c r="F326" s="24" t="str">
        <f t="shared" si="6"/>
        <v/>
      </c>
      <c r="G326" s="16"/>
    </row>
    <row r="327" spans="1:7" ht="15" customHeight="1" x14ac:dyDescent="0.25">
      <c r="A327" s="20">
        <v>322</v>
      </c>
      <c r="B327" s="21" t="str">
        <f>IFERROR(INDEX(Výskyt[[poradie]:[kód-P]],MATCH(A327,Výskyt[poradie],0),2),"")</f>
        <v/>
      </c>
      <c r="C327" s="21" t="str">
        <f>IFERROR(INDEX(Cenník[#Data],MATCH($B327,Cenník[Kód]),2),"")</f>
        <v/>
      </c>
      <c r="D327" s="22" t="str">
        <f>IFERROR(INDEX(Výskyt[[Kód]:[ks]],MATCH(B327,Výskyt[Kód]),2),"")</f>
        <v/>
      </c>
      <c r="E327" s="23" t="str">
        <f>IFERROR(INDEX(Cenník[#Data],MATCH($B327,Cenník[Kód]),4),"")</f>
        <v/>
      </c>
      <c r="F327" s="24" t="str">
        <f t="shared" ref="F327:F390" si="7">IFERROR(D327*E327,"")</f>
        <v/>
      </c>
      <c r="G327" s="16"/>
    </row>
    <row r="328" spans="1:7" ht="15" customHeight="1" x14ac:dyDescent="0.25">
      <c r="A328" s="20">
        <v>323</v>
      </c>
      <c r="B328" s="21" t="str">
        <f>IFERROR(INDEX(Výskyt[[poradie]:[kód-P]],MATCH(A328,Výskyt[poradie],0),2),"")</f>
        <v/>
      </c>
      <c r="C328" s="21" t="str">
        <f>IFERROR(INDEX(Cenník[#Data],MATCH($B328,Cenník[Kód]),2),"")</f>
        <v/>
      </c>
      <c r="D328" s="22" t="str">
        <f>IFERROR(INDEX(Výskyt[[Kód]:[ks]],MATCH(B328,Výskyt[Kód]),2),"")</f>
        <v/>
      </c>
      <c r="E328" s="23" t="str">
        <f>IFERROR(INDEX(Cenník[#Data],MATCH($B328,Cenník[Kód]),4),"")</f>
        <v/>
      </c>
      <c r="F328" s="24" t="str">
        <f t="shared" si="7"/>
        <v/>
      </c>
      <c r="G328" s="16"/>
    </row>
    <row r="329" spans="1:7" ht="15" customHeight="1" x14ac:dyDescent="0.25">
      <c r="A329" s="20">
        <v>324</v>
      </c>
      <c r="B329" s="21" t="str">
        <f>IFERROR(INDEX(Výskyt[[poradie]:[kód-P]],MATCH(A329,Výskyt[poradie],0),2),"")</f>
        <v/>
      </c>
      <c r="C329" s="21" t="str">
        <f>IFERROR(INDEX(Cenník[#Data],MATCH($B329,Cenník[Kód]),2),"")</f>
        <v/>
      </c>
      <c r="D329" s="22" t="str">
        <f>IFERROR(INDEX(Výskyt[[Kód]:[ks]],MATCH(B329,Výskyt[Kód]),2),"")</f>
        <v/>
      </c>
      <c r="E329" s="23" t="str">
        <f>IFERROR(INDEX(Cenník[#Data],MATCH($B329,Cenník[Kód]),4),"")</f>
        <v/>
      </c>
      <c r="F329" s="24" t="str">
        <f t="shared" si="7"/>
        <v/>
      </c>
      <c r="G329" s="16"/>
    </row>
    <row r="330" spans="1:7" ht="15" customHeight="1" x14ac:dyDescent="0.25">
      <c r="A330" s="20">
        <v>325</v>
      </c>
      <c r="B330" s="21" t="str">
        <f>IFERROR(INDEX(Výskyt[[poradie]:[kód-P]],MATCH(A330,Výskyt[poradie],0),2),"")</f>
        <v/>
      </c>
      <c r="C330" s="21" t="str">
        <f>IFERROR(INDEX(Cenník[#Data],MATCH($B330,Cenník[Kód]),2),"")</f>
        <v/>
      </c>
      <c r="D330" s="22" t="str">
        <f>IFERROR(INDEX(Výskyt[[Kód]:[ks]],MATCH(B330,Výskyt[Kód]),2),"")</f>
        <v/>
      </c>
      <c r="E330" s="23" t="str">
        <f>IFERROR(INDEX(Cenník[#Data],MATCH($B330,Cenník[Kód]),4),"")</f>
        <v/>
      </c>
      <c r="F330" s="24" t="str">
        <f t="shared" si="7"/>
        <v/>
      </c>
      <c r="G330" s="16"/>
    </row>
    <row r="331" spans="1:7" ht="15" customHeight="1" x14ac:dyDescent="0.25">
      <c r="A331" s="20">
        <v>326</v>
      </c>
      <c r="B331" s="21" t="str">
        <f>IFERROR(INDEX(Výskyt[[poradie]:[kód-P]],MATCH(A331,Výskyt[poradie],0),2),"")</f>
        <v/>
      </c>
      <c r="C331" s="21" t="str">
        <f>IFERROR(INDEX(Cenník[#Data],MATCH($B331,Cenník[Kód]),2),"")</f>
        <v/>
      </c>
      <c r="D331" s="22" t="str">
        <f>IFERROR(INDEX(Výskyt[[Kód]:[ks]],MATCH(B331,Výskyt[Kód]),2),"")</f>
        <v/>
      </c>
      <c r="E331" s="23" t="str">
        <f>IFERROR(INDEX(Cenník[#Data],MATCH($B331,Cenník[Kód]),4),"")</f>
        <v/>
      </c>
      <c r="F331" s="24" t="str">
        <f t="shared" si="7"/>
        <v/>
      </c>
      <c r="G331" s="16"/>
    </row>
    <row r="332" spans="1:7" ht="15" customHeight="1" x14ac:dyDescent="0.25">
      <c r="A332" s="20">
        <v>327</v>
      </c>
      <c r="B332" s="21" t="str">
        <f>IFERROR(INDEX(Výskyt[[poradie]:[kód-P]],MATCH(A332,Výskyt[poradie],0),2),"")</f>
        <v/>
      </c>
      <c r="C332" s="21" t="str">
        <f>IFERROR(INDEX(Cenník[#Data],MATCH($B332,Cenník[Kód]),2),"")</f>
        <v/>
      </c>
      <c r="D332" s="22" t="str">
        <f>IFERROR(INDEX(Výskyt[[Kód]:[ks]],MATCH(B332,Výskyt[Kód]),2),"")</f>
        <v/>
      </c>
      <c r="E332" s="23" t="str">
        <f>IFERROR(INDEX(Cenník[#Data],MATCH($B332,Cenník[Kód]),4),"")</f>
        <v/>
      </c>
      <c r="F332" s="24" t="str">
        <f t="shared" si="7"/>
        <v/>
      </c>
      <c r="G332" s="16"/>
    </row>
    <row r="333" spans="1:7" ht="15" customHeight="1" x14ac:dyDescent="0.25">
      <c r="A333" s="20">
        <v>328</v>
      </c>
      <c r="B333" s="21" t="str">
        <f>IFERROR(INDEX(Výskyt[[poradie]:[kód-P]],MATCH(A333,Výskyt[poradie],0),2),"")</f>
        <v/>
      </c>
      <c r="C333" s="21" t="str">
        <f>IFERROR(INDEX(Cenník[#Data],MATCH($B333,Cenník[Kód]),2),"")</f>
        <v/>
      </c>
      <c r="D333" s="22" t="str">
        <f>IFERROR(INDEX(Výskyt[[Kód]:[ks]],MATCH(B333,Výskyt[Kód]),2),"")</f>
        <v/>
      </c>
      <c r="E333" s="23" t="str">
        <f>IFERROR(INDEX(Cenník[#Data],MATCH($B333,Cenník[Kód]),4),"")</f>
        <v/>
      </c>
      <c r="F333" s="24" t="str">
        <f t="shared" si="7"/>
        <v/>
      </c>
      <c r="G333" s="16"/>
    </row>
    <row r="334" spans="1:7" ht="15" customHeight="1" x14ac:dyDescent="0.25">
      <c r="A334" s="20">
        <v>329</v>
      </c>
      <c r="B334" s="21" t="str">
        <f>IFERROR(INDEX(Výskyt[[poradie]:[kód-P]],MATCH(A334,Výskyt[poradie],0),2),"")</f>
        <v/>
      </c>
      <c r="C334" s="21" t="str">
        <f>IFERROR(INDEX(Cenník[#Data],MATCH($B334,Cenník[Kód]),2),"")</f>
        <v/>
      </c>
      <c r="D334" s="22" t="str">
        <f>IFERROR(INDEX(Výskyt[[Kód]:[ks]],MATCH(B334,Výskyt[Kód]),2),"")</f>
        <v/>
      </c>
      <c r="E334" s="23" t="str">
        <f>IFERROR(INDEX(Cenník[#Data],MATCH($B334,Cenník[Kód]),4),"")</f>
        <v/>
      </c>
      <c r="F334" s="24" t="str">
        <f t="shared" si="7"/>
        <v/>
      </c>
      <c r="G334" s="16"/>
    </row>
    <row r="335" spans="1:7" ht="15" customHeight="1" x14ac:dyDescent="0.25">
      <c r="A335" s="20">
        <v>330</v>
      </c>
      <c r="B335" s="21" t="str">
        <f>IFERROR(INDEX(Výskyt[[poradie]:[kód-P]],MATCH(A335,Výskyt[poradie],0),2),"")</f>
        <v/>
      </c>
      <c r="C335" s="21" t="str">
        <f>IFERROR(INDEX(Cenník[#Data],MATCH($B335,Cenník[Kód]),2),"")</f>
        <v/>
      </c>
      <c r="D335" s="22" t="str">
        <f>IFERROR(INDEX(Výskyt[[Kód]:[ks]],MATCH(B335,Výskyt[Kód]),2),"")</f>
        <v/>
      </c>
      <c r="E335" s="23" t="str">
        <f>IFERROR(INDEX(Cenník[#Data],MATCH($B335,Cenník[Kód]),4),"")</f>
        <v/>
      </c>
      <c r="F335" s="24" t="str">
        <f t="shared" si="7"/>
        <v/>
      </c>
      <c r="G335" s="16"/>
    </row>
    <row r="336" spans="1:7" ht="15" customHeight="1" x14ac:dyDescent="0.25">
      <c r="A336" s="20">
        <v>331</v>
      </c>
      <c r="B336" s="21" t="str">
        <f>IFERROR(INDEX(Výskyt[[poradie]:[kód-P]],MATCH(A336,Výskyt[poradie],0),2),"")</f>
        <v/>
      </c>
      <c r="C336" s="21" t="str">
        <f>IFERROR(INDEX(Cenník[#Data],MATCH($B336,Cenník[Kód]),2),"")</f>
        <v/>
      </c>
      <c r="D336" s="22" t="str">
        <f>IFERROR(INDEX(Výskyt[[Kód]:[ks]],MATCH(B336,Výskyt[Kód]),2),"")</f>
        <v/>
      </c>
      <c r="E336" s="23" t="str">
        <f>IFERROR(INDEX(Cenník[#Data],MATCH($B336,Cenník[Kód]),4),"")</f>
        <v/>
      </c>
      <c r="F336" s="24" t="str">
        <f t="shared" si="7"/>
        <v/>
      </c>
      <c r="G336" s="16"/>
    </row>
    <row r="337" spans="1:7" ht="15" customHeight="1" x14ac:dyDescent="0.25">
      <c r="A337" s="20">
        <v>332</v>
      </c>
      <c r="B337" s="21" t="str">
        <f>IFERROR(INDEX(Výskyt[[poradie]:[kód-P]],MATCH(A337,Výskyt[poradie],0),2),"")</f>
        <v/>
      </c>
      <c r="C337" s="21" t="str">
        <f>IFERROR(INDEX(Cenník[#Data],MATCH($B337,Cenník[Kód]),2),"")</f>
        <v/>
      </c>
      <c r="D337" s="22" t="str">
        <f>IFERROR(INDEX(Výskyt[[Kód]:[ks]],MATCH(B337,Výskyt[Kód]),2),"")</f>
        <v/>
      </c>
      <c r="E337" s="23" t="str">
        <f>IFERROR(INDEX(Cenník[#Data],MATCH($B337,Cenník[Kód]),4),"")</f>
        <v/>
      </c>
      <c r="F337" s="24" t="str">
        <f t="shared" si="7"/>
        <v/>
      </c>
      <c r="G337" s="16"/>
    </row>
    <row r="338" spans="1:7" ht="15" customHeight="1" x14ac:dyDescent="0.25">
      <c r="A338" s="20">
        <v>333</v>
      </c>
      <c r="B338" s="21" t="str">
        <f>IFERROR(INDEX(Výskyt[[poradie]:[kód-P]],MATCH(A338,Výskyt[poradie],0),2),"")</f>
        <v/>
      </c>
      <c r="C338" s="21" t="str">
        <f>IFERROR(INDEX(Cenník[#Data],MATCH($B338,Cenník[Kód]),2),"")</f>
        <v/>
      </c>
      <c r="D338" s="22" t="str">
        <f>IFERROR(INDEX(Výskyt[[Kód]:[ks]],MATCH(B338,Výskyt[Kód]),2),"")</f>
        <v/>
      </c>
      <c r="E338" s="23" t="str">
        <f>IFERROR(INDEX(Cenník[#Data],MATCH($B338,Cenník[Kód]),4),"")</f>
        <v/>
      </c>
      <c r="F338" s="24" t="str">
        <f t="shared" si="7"/>
        <v/>
      </c>
      <c r="G338" s="16"/>
    </row>
    <row r="339" spans="1:7" ht="15" customHeight="1" x14ac:dyDescent="0.25">
      <c r="A339" s="20">
        <v>334</v>
      </c>
      <c r="B339" s="21" t="str">
        <f>IFERROR(INDEX(Výskyt[[poradie]:[kód-P]],MATCH(A339,Výskyt[poradie],0),2),"")</f>
        <v/>
      </c>
      <c r="C339" s="21" t="str">
        <f>IFERROR(INDEX(Cenník[#Data],MATCH($B339,Cenník[Kód]),2),"")</f>
        <v/>
      </c>
      <c r="D339" s="22" t="str">
        <f>IFERROR(INDEX(Výskyt[[Kód]:[ks]],MATCH(B339,Výskyt[Kód]),2),"")</f>
        <v/>
      </c>
      <c r="E339" s="23" t="str">
        <f>IFERROR(INDEX(Cenník[#Data],MATCH($B339,Cenník[Kód]),4),"")</f>
        <v/>
      </c>
      <c r="F339" s="24" t="str">
        <f t="shared" si="7"/>
        <v/>
      </c>
      <c r="G339" s="16"/>
    </row>
    <row r="340" spans="1:7" ht="15" customHeight="1" x14ac:dyDescent="0.25">
      <c r="A340" s="20">
        <v>335</v>
      </c>
      <c r="B340" s="21" t="str">
        <f>IFERROR(INDEX(Výskyt[[poradie]:[kód-P]],MATCH(A340,Výskyt[poradie],0),2),"")</f>
        <v/>
      </c>
      <c r="C340" s="21" t="str">
        <f>IFERROR(INDEX(Cenník[#Data],MATCH($B340,Cenník[Kód]),2),"")</f>
        <v/>
      </c>
      <c r="D340" s="22" t="str">
        <f>IFERROR(INDEX(Výskyt[[Kód]:[ks]],MATCH(B340,Výskyt[Kód]),2),"")</f>
        <v/>
      </c>
      <c r="E340" s="23" t="str">
        <f>IFERROR(INDEX(Cenník[#Data],MATCH($B340,Cenník[Kód]),4),"")</f>
        <v/>
      </c>
      <c r="F340" s="24" t="str">
        <f t="shared" si="7"/>
        <v/>
      </c>
      <c r="G340" s="16"/>
    </row>
    <row r="341" spans="1:7" ht="15" customHeight="1" x14ac:dyDescent="0.25">
      <c r="A341" s="20">
        <v>336</v>
      </c>
      <c r="B341" s="21" t="str">
        <f>IFERROR(INDEX(Výskyt[[poradie]:[kód-P]],MATCH(A341,Výskyt[poradie],0),2),"")</f>
        <v/>
      </c>
      <c r="C341" s="21" t="str">
        <f>IFERROR(INDEX(Cenník[#Data],MATCH($B341,Cenník[Kód]),2),"")</f>
        <v/>
      </c>
      <c r="D341" s="22" t="str">
        <f>IFERROR(INDEX(Výskyt[[Kód]:[ks]],MATCH(B341,Výskyt[Kód]),2),"")</f>
        <v/>
      </c>
      <c r="E341" s="23" t="str">
        <f>IFERROR(INDEX(Cenník[#Data],MATCH($B341,Cenník[Kód]),4),"")</f>
        <v/>
      </c>
      <c r="F341" s="24" t="str">
        <f t="shared" si="7"/>
        <v/>
      </c>
      <c r="G341" s="16"/>
    </row>
    <row r="342" spans="1:7" ht="15" customHeight="1" x14ac:dyDescent="0.25">
      <c r="A342" s="20">
        <v>337</v>
      </c>
      <c r="B342" s="21" t="str">
        <f>IFERROR(INDEX(Výskyt[[poradie]:[kód-P]],MATCH(A342,Výskyt[poradie],0),2),"")</f>
        <v/>
      </c>
      <c r="C342" s="21" t="str">
        <f>IFERROR(INDEX(Cenník[#Data],MATCH($B342,Cenník[Kód]),2),"")</f>
        <v/>
      </c>
      <c r="D342" s="22" t="str">
        <f>IFERROR(INDEX(Výskyt[[Kód]:[ks]],MATCH(B342,Výskyt[Kód]),2),"")</f>
        <v/>
      </c>
      <c r="E342" s="23" t="str">
        <f>IFERROR(INDEX(Cenník[#Data],MATCH($B342,Cenník[Kód]),4),"")</f>
        <v/>
      </c>
      <c r="F342" s="24" t="str">
        <f t="shared" si="7"/>
        <v/>
      </c>
      <c r="G342" s="16"/>
    </row>
    <row r="343" spans="1:7" ht="15" customHeight="1" x14ac:dyDescent="0.25">
      <c r="A343" s="20">
        <v>338</v>
      </c>
      <c r="B343" s="21" t="str">
        <f>IFERROR(INDEX(Výskyt[[poradie]:[kód-P]],MATCH(A343,Výskyt[poradie],0),2),"")</f>
        <v/>
      </c>
      <c r="C343" s="21" t="str">
        <f>IFERROR(INDEX(Cenník[#Data],MATCH($B343,Cenník[Kód]),2),"")</f>
        <v/>
      </c>
      <c r="D343" s="22" t="str">
        <f>IFERROR(INDEX(Výskyt[[Kód]:[ks]],MATCH(B343,Výskyt[Kód]),2),"")</f>
        <v/>
      </c>
      <c r="E343" s="23" t="str">
        <f>IFERROR(INDEX(Cenník[#Data],MATCH($B343,Cenník[Kód]),4),"")</f>
        <v/>
      </c>
      <c r="F343" s="24" t="str">
        <f t="shared" si="7"/>
        <v/>
      </c>
      <c r="G343" s="16"/>
    </row>
    <row r="344" spans="1:7" ht="15" customHeight="1" x14ac:dyDescent="0.25">
      <c r="A344" s="20">
        <v>339</v>
      </c>
      <c r="B344" s="21" t="str">
        <f>IFERROR(INDEX(Výskyt[[poradie]:[kód-P]],MATCH(A344,Výskyt[poradie],0),2),"")</f>
        <v/>
      </c>
      <c r="C344" s="21" t="str">
        <f>IFERROR(INDEX(Cenník[#Data],MATCH($B344,Cenník[Kód]),2),"")</f>
        <v/>
      </c>
      <c r="D344" s="22" t="str">
        <f>IFERROR(INDEX(Výskyt[[Kód]:[ks]],MATCH(B344,Výskyt[Kód]),2),"")</f>
        <v/>
      </c>
      <c r="E344" s="23" t="str">
        <f>IFERROR(INDEX(Cenník[#Data],MATCH($B344,Cenník[Kód]),4),"")</f>
        <v/>
      </c>
      <c r="F344" s="24" t="str">
        <f t="shared" si="7"/>
        <v/>
      </c>
      <c r="G344" s="16"/>
    </row>
    <row r="345" spans="1:7" ht="15" customHeight="1" x14ac:dyDescent="0.25">
      <c r="A345" s="20">
        <v>340</v>
      </c>
      <c r="B345" s="21" t="str">
        <f>IFERROR(INDEX(Výskyt[[poradie]:[kód-P]],MATCH(A345,Výskyt[poradie],0),2),"")</f>
        <v/>
      </c>
      <c r="C345" s="21" t="str">
        <f>IFERROR(INDEX(Cenník[#Data],MATCH($B345,Cenník[Kód]),2),"")</f>
        <v/>
      </c>
      <c r="D345" s="22" t="str">
        <f>IFERROR(INDEX(Výskyt[[Kód]:[ks]],MATCH(B345,Výskyt[Kód]),2),"")</f>
        <v/>
      </c>
      <c r="E345" s="23" t="str">
        <f>IFERROR(INDEX(Cenník[#Data],MATCH($B345,Cenník[Kód]),4),"")</f>
        <v/>
      </c>
      <c r="F345" s="24" t="str">
        <f t="shared" si="7"/>
        <v/>
      </c>
      <c r="G345" s="16"/>
    </row>
    <row r="346" spans="1:7" ht="15" customHeight="1" x14ac:dyDescent="0.25">
      <c r="A346" s="20">
        <v>341</v>
      </c>
      <c r="B346" s="21" t="str">
        <f>IFERROR(INDEX(Výskyt[[poradie]:[kód-P]],MATCH(A346,Výskyt[poradie],0),2),"")</f>
        <v/>
      </c>
      <c r="C346" s="21" t="str">
        <f>IFERROR(INDEX(Cenník[#Data],MATCH($B346,Cenník[Kód]),2),"")</f>
        <v/>
      </c>
      <c r="D346" s="22" t="str">
        <f>IFERROR(INDEX(Výskyt[[Kód]:[ks]],MATCH(B346,Výskyt[Kód]),2),"")</f>
        <v/>
      </c>
      <c r="E346" s="23" t="str">
        <f>IFERROR(INDEX(Cenník[#Data],MATCH($B346,Cenník[Kód]),4),"")</f>
        <v/>
      </c>
      <c r="F346" s="24" t="str">
        <f t="shared" si="7"/>
        <v/>
      </c>
      <c r="G346" s="16"/>
    </row>
    <row r="347" spans="1:7" ht="15" customHeight="1" x14ac:dyDescent="0.25">
      <c r="A347" s="20">
        <v>342</v>
      </c>
      <c r="B347" s="21" t="str">
        <f>IFERROR(INDEX(Výskyt[[poradie]:[kód-P]],MATCH(A347,Výskyt[poradie],0),2),"")</f>
        <v/>
      </c>
      <c r="C347" s="21" t="str">
        <f>IFERROR(INDEX(Cenník[#Data],MATCH($B347,Cenník[Kód]),2),"")</f>
        <v/>
      </c>
      <c r="D347" s="22" t="str">
        <f>IFERROR(INDEX(Výskyt[[Kód]:[ks]],MATCH(B347,Výskyt[Kód]),2),"")</f>
        <v/>
      </c>
      <c r="E347" s="23" t="str">
        <f>IFERROR(INDEX(Cenník[#Data],MATCH($B347,Cenník[Kód]),4),"")</f>
        <v/>
      </c>
      <c r="F347" s="24" t="str">
        <f t="shared" si="7"/>
        <v/>
      </c>
      <c r="G347" s="16"/>
    </row>
    <row r="348" spans="1:7" ht="15" customHeight="1" x14ac:dyDescent="0.25">
      <c r="A348" s="20">
        <v>343</v>
      </c>
      <c r="B348" s="21" t="str">
        <f>IFERROR(INDEX(Výskyt[[poradie]:[kód-P]],MATCH(A348,Výskyt[poradie],0),2),"")</f>
        <v/>
      </c>
      <c r="C348" s="21" t="str">
        <f>IFERROR(INDEX(Cenník[#Data],MATCH($B348,Cenník[Kód]),2),"")</f>
        <v/>
      </c>
      <c r="D348" s="22" t="str">
        <f>IFERROR(INDEX(Výskyt[[Kód]:[ks]],MATCH(B348,Výskyt[Kód]),2),"")</f>
        <v/>
      </c>
      <c r="E348" s="23" t="str">
        <f>IFERROR(INDEX(Cenník[#Data],MATCH($B348,Cenník[Kód]),4),"")</f>
        <v/>
      </c>
      <c r="F348" s="24" t="str">
        <f t="shared" si="7"/>
        <v/>
      </c>
      <c r="G348" s="16"/>
    </row>
    <row r="349" spans="1:7" ht="15" customHeight="1" x14ac:dyDescent="0.25">
      <c r="A349" s="20">
        <v>344</v>
      </c>
      <c r="B349" s="21" t="str">
        <f>IFERROR(INDEX(Výskyt[[poradie]:[kód-P]],MATCH(A349,Výskyt[poradie],0),2),"")</f>
        <v/>
      </c>
      <c r="C349" s="21" t="str">
        <f>IFERROR(INDEX(Cenník[#Data],MATCH($B349,Cenník[Kód]),2),"")</f>
        <v/>
      </c>
      <c r="D349" s="22" t="str">
        <f>IFERROR(INDEX(Výskyt[[Kód]:[ks]],MATCH(B349,Výskyt[Kód]),2),"")</f>
        <v/>
      </c>
      <c r="E349" s="23" t="str">
        <f>IFERROR(INDEX(Cenník[#Data],MATCH($B349,Cenník[Kód]),4),"")</f>
        <v/>
      </c>
      <c r="F349" s="24" t="str">
        <f t="shared" si="7"/>
        <v/>
      </c>
      <c r="G349" s="16"/>
    </row>
    <row r="350" spans="1:7" ht="15" customHeight="1" x14ac:dyDescent="0.25">
      <c r="A350" s="20">
        <v>345</v>
      </c>
      <c r="B350" s="21" t="str">
        <f>IFERROR(INDEX(Výskyt[[poradie]:[kód-P]],MATCH(A350,Výskyt[poradie],0),2),"")</f>
        <v/>
      </c>
      <c r="C350" s="21" t="str">
        <f>IFERROR(INDEX(Cenník[#Data],MATCH($B350,Cenník[Kód]),2),"")</f>
        <v/>
      </c>
      <c r="D350" s="22" t="str">
        <f>IFERROR(INDEX(Výskyt[[Kód]:[ks]],MATCH(B350,Výskyt[Kód]),2),"")</f>
        <v/>
      </c>
      <c r="E350" s="23" t="str">
        <f>IFERROR(INDEX(Cenník[#Data],MATCH($B350,Cenník[Kód]),4),"")</f>
        <v/>
      </c>
      <c r="F350" s="24" t="str">
        <f t="shared" si="7"/>
        <v/>
      </c>
      <c r="G350" s="16"/>
    </row>
    <row r="351" spans="1:7" ht="15" customHeight="1" x14ac:dyDescent="0.25">
      <c r="A351" s="20">
        <v>346</v>
      </c>
      <c r="B351" s="21" t="str">
        <f>IFERROR(INDEX(Výskyt[[poradie]:[kód-P]],MATCH(A351,Výskyt[poradie],0),2),"")</f>
        <v/>
      </c>
      <c r="C351" s="21" t="str">
        <f>IFERROR(INDEX(Cenník[#Data],MATCH($B351,Cenník[Kód]),2),"")</f>
        <v/>
      </c>
      <c r="D351" s="22" t="str">
        <f>IFERROR(INDEX(Výskyt[[Kód]:[ks]],MATCH(B351,Výskyt[Kód]),2),"")</f>
        <v/>
      </c>
      <c r="E351" s="23" t="str">
        <f>IFERROR(INDEX(Cenník[#Data],MATCH($B351,Cenník[Kód]),4),"")</f>
        <v/>
      </c>
      <c r="F351" s="24" t="str">
        <f t="shared" si="7"/>
        <v/>
      </c>
      <c r="G351" s="16"/>
    </row>
    <row r="352" spans="1:7" ht="15" customHeight="1" x14ac:dyDescent="0.25">
      <c r="A352" s="20">
        <v>347</v>
      </c>
      <c r="B352" s="21" t="str">
        <f>IFERROR(INDEX(Výskyt[[poradie]:[kód-P]],MATCH(A352,Výskyt[poradie],0),2),"")</f>
        <v/>
      </c>
      <c r="C352" s="21" t="str">
        <f>IFERROR(INDEX(Cenník[#Data],MATCH($B352,Cenník[Kód]),2),"")</f>
        <v/>
      </c>
      <c r="D352" s="22" t="str">
        <f>IFERROR(INDEX(Výskyt[[Kód]:[ks]],MATCH(B352,Výskyt[Kód]),2),"")</f>
        <v/>
      </c>
      <c r="E352" s="23" t="str">
        <f>IFERROR(INDEX(Cenník[#Data],MATCH($B352,Cenník[Kód]),4),"")</f>
        <v/>
      </c>
      <c r="F352" s="24" t="str">
        <f t="shared" si="7"/>
        <v/>
      </c>
      <c r="G352" s="16"/>
    </row>
    <row r="353" spans="1:7" ht="15" customHeight="1" x14ac:dyDescent="0.25">
      <c r="A353" s="20">
        <v>348</v>
      </c>
      <c r="B353" s="21" t="str">
        <f>IFERROR(INDEX(Výskyt[[poradie]:[kód-P]],MATCH(A353,Výskyt[poradie],0),2),"")</f>
        <v/>
      </c>
      <c r="C353" s="21" t="str">
        <f>IFERROR(INDEX(Cenník[#Data],MATCH($B353,Cenník[Kód]),2),"")</f>
        <v/>
      </c>
      <c r="D353" s="22" t="str">
        <f>IFERROR(INDEX(Výskyt[[Kód]:[ks]],MATCH(B353,Výskyt[Kód]),2),"")</f>
        <v/>
      </c>
      <c r="E353" s="23" t="str">
        <f>IFERROR(INDEX(Cenník[#Data],MATCH($B353,Cenník[Kód]),4),"")</f>
        <v/>
      </c>
      <c r="F353" s="24" t="str">
        <f t="shared" si="7"/>
        <v/>
      </c>
      <c r="G353" s="16"/>
    </row>
    <row r="354" spans="1:7" ht="15" customHeight="1" x14ac:dyDescent="0.25">
      <c r="A354" s="20">
        <v>349</v>
      </c>
      <c r="B354" s="21" t="str">
        <f>IFERROR(INDEX(Výskyt[[poradie]:[kód-P]],MATCH(A354,Výskyt[poradie],0),2),"")</f>
        <v/>
      </c>
      <c r="C354" s="21" t="str">
        <f>IFERROR(INDEX(Cenník[#Data],MATCH($B354,Cenník[Kód]),2),"")</f>
        <v/>
      </c>
      <c r="D354" s="22" t="str">
        <f>IFERROR(INDEX(Výskyt[[Kód]:[ks]],MATCH(B354,Výskyt[Kód]),2),"")</f>
        <v/>
      </c>
      <c r="E354" s="23" t="str">
        <f>IFERROR(INDEX(Cenník[#Data],MATCH($B354,Cenník[Kód]),4),"")</f>
        <v/>
      </c>
      <c r="F354" s="24" t="str">
        <f t="shared" si="7"/>
        <v/>
      </c>
      <c r="G354" s="16"/>
    </row>
    <row r="355" spans="1:7" ht="15" customHeight="1" x14ac:dyDescent="0.25">
      <c r="A355" s="20">
        <v>350</v>
      </c>
      <c r="B355" s="21" t="str">
        <f>IFERROR(INDEX(Výskyt[[poradie]:[kód-P]],MATCH(A355,Výskyt[poradie],0),2),"")</f>
        <v/>
      </c>
      <c r="C355" s="21" t="str">
        <f>IFERROR(INDEX(Cenník[#Data],MATCH($B355,Cenník[Kód]),2),"")</f>
        <v/>
      </c>
      <c r="D355" s="22" t="str">
        <f>IFERROR(INDEX(Výskyt[[Kód]:[ks]],MATCH(B355,Výskyt[Kód]),2),"")</f>
        <v/>
      </c>
      <c r="E355" s="23" t="str">
        <f>IFERROR(INDEX(Cenník[#Data],MATCH($B355,Cenník[Kód]),4),"")</f>
        <v/>
      </c>
      <c r="F355" s="24" t="str">
        <f t="shared" si="7"/>
        <v/>
      </c>
      <c r="G355" s="16"/>
    </row>
    <row r="356" spans="1:7" ht="15" customHeight="1" x14ac:dyDescent="0.25">
      <c r="A356" s="20">
        <v>351</v>
      </c>
      <c r="B356" s="21" t="str">
        <f>IFERROR(INDEX(Výskyt[[poradie]:[kód-P]],MATCH(A356,Výskyt[poradie],0),2),"")</f>
        <v/>
      </c>
      <c r="C356" s="21" t="str">
        <f>IFERROR(INDEX(Cenník[#Data],MATCH($B356,Cenník[Kód]),2),"")</f>
        <v/>
      </c>
      <c r="D356" s="22" t="str">
        <f>IFERROR(INDEX(Výskyt[[Kód]:[ks]],MATCH(B356,Výskyt[Kód]),2),"")</f>
        <v/>
      </c>
      <c r="E356" s="23" t="str">
        <f>IFERROR(INDEX(Cenník[#Data],MATCH($B356,Cenník[Kód]),4),"")</f>
        <v/>
      </c>
      <c r="F356" s="24" t="str">
        <f t="shared" si="7"/>
        <v/>
      </c>
      <c r="G356" s="16"/>
    </row>
    <row r="357" spans="1:7" ht="15" customHeight="1" x14ac:dyDescent="0.25">
      <c r="A357" s="20">
        <v>352</v>
      </c>
      <c r="B357" s="21" t="str">
        <f>IFERROR(INDEX(Výskyt[[poradie]:[kód-P]],MATCH(A357,Výskyt[poradie],0),2),"")</f>
        <v/>
      </c>
      <c r="C357" s="21" t="str">
        <f>IFERROR(INDEX(Cenník[#Data],MATCH($B357,Cenník[Kód]),2),"")</f>
        <v/>
      </c>
      <c r="D357" s="22" t="str">
        <f>IFERROR(INDEX(Výskyt[[Kód]:[ks]],MATCH(B357,Výskyt[Kód]),2),"")</f>
        <v/>
      </c>
      <c r="E357" s="23" t="str">
        <f>IFERROR(INDEX(Cenník[#Data],MATCH($B357,Cenník[Kód]),4),"")</f>
        <v/>
      </c>
      <c r="F357" s="24" t="str">
        <f t="shared" si="7"/>
        <v/>
      </c>
      <c r="G357" s="16"/>
    </row>
    <row r="358" spans="1:7" ht="15" customHeight="1" x14ac:dyDescent="0.25">
      <c r="A358" s="20">
        <v>353</v>
      </c>
      <c r="B358" s="21" t="str">
        <f>IFERROR(INDEX(Výskyt[[poradie]:[kód-P]],MATCH(A358,Výskyt[poradie],0),2),"")</f>
        <v/>
      </c>
      <c r="C358" s="21" t="str">
        <f>IFERROR(INDEX(Cenník[#Data],MATCH($B358,Cenník[Kód]),2),"")</f>
        <v/>
      </c>
      <c r="D358" s="22" t="str">
        <f>IFERROR(INDEX(Výskyt[[Kód]:[ks]],MATCH(B358,Výskyt[Kód]),2),"")</f>
        <v/>
      </c>
      <c r="E358" s="23" t="str">
        <f>IFERROR(INDEX(Cenník[#Data],MATCH($B358,Cenník[Kód]),4),"")</f>
        <v/>
      </c>
      <c r="F358" s="24" t="str">
        <f t="shared" si="7"/>
        <v/>
      </c>
      <c r="G358" s="16"/>
    </row>
    <row r="359" spans="1:7" ht="15" customHeight="1" x14ac:dyDescent="0.25">
      <c r="A359" s="20">
        <v>354</v>
      </c>
      <c r="B359" s="21" t="str">
        <f>IFERROR(INDEX(Výskyt[[poradie]:[kód-P]],MATCH(A359,Výskyt[poradie],0),2),"")</f>
        <v/>
      </c>
      <c r="C359" s="21" t="str">
        <f>IFERROR(INDEX(Cenník[#Data],MATCH($B359,Cenník[Kód]),2),"")</f>
        <v/>
      </c>
      <c r="D359" s="22" t="str">
        <f>IFERROR(INDEX(Výskyt[[Kód]:[ks]],MATCH(B359,Výskyt[Kód]),2),"")</f>
        <v/>
      </c>
      <c r="E359" s="23" t="str">
        <f>IFERROR(INDEX(Cenník[#Data],MATCH($B359,Cenník[Kód]),4),"")</f>
        <v/>
      </c>
      <c r="F359" s="24" t="str">
        <f t="shared" si="7"/>
        <v/>
      </c>
      <c r="G359" s="16"/>
    </row>
    <row r="360" spans="1:7" ht="15" customHeight="1" x14ac:dyDescent="0.25">
      <c r="A360" s="20">
        <v>355</v>
      </c>
      <c r="B360" s="21" t="str">
        <f>IFERROR(INDEX(Výskyt[[poradie]:[kód-P]],MATCH(A360,Výskyt[poradie],0),2),"")</f>
        <v/>
      </c>
      <c r="C360" s="21" t="str">
        <f>IFERROR(INDEX(Cenník[#Data],MATCH($B360,Cenník[Kód]),2),"")</f>
        <v/>
      </c>
      <c r="D360" s="22" t="str">
        <f>IFERROR(INDEX(Výskyt[[Kód]:[ks]],MATCH(B360,Výskyt[Kód]),2),"")</f>
        <v/>
      </c>
      <c r="E360" s="23" t="str">
        <f>IFERROR(INDEX(Cenník[#Data],MATCH($B360,Cenník[Kód]),4),"")</f>
        <v/>
      </c>
      <c r="F360" s="24" t="str">
        <f t="shared" si="7"/>
        <v/>
      </c>
      <c r="G360" s="16"/>
    </row>
    <row r="361" spans="1:7" ht="15" customHeight="1" x14ac:dyDescent="0.25">
      <c r="A361" s="20">
        <v>356</v>
      </c>
      <c r="B361" s="21" t="str">
        <f>IFERROR(INDEX(Výskyt[[poradie]:[kód-P]],MATCH(A361,Výskyt[poradie],0),2),"")</f>
        <v/>
      </c>
      <c r="C361" s="21" t="str">
        <f>IFERROR(INDEX(Cenník[#Data],MATCH($B361,Cenník[Kód]),2),"")</f>
        <v/>
      </c>
      <c r="D361" s="22" t="str">
        <f>IFERROR(INDEX(Výskyt[[Kód]:[ks]],MATCH(B361,Výskyt[Kód]),2),"")</f>
        <v/>
      </c>
      <c r="E361" s="23" t="str">
        <f>IFERROR(INDEX(Cenník[#Data],MATCH($B361,Cenník[Kód]),4),"")</f>
        <v/>
      </c>
      <c r="F361" s="24" t="str">
        <f t="shared" si="7"/>
        <v/>
      </c>
      <c r="G361" s="16"/>
    </row>
    <row r="362" spans="1:7" ht="15" customHeight="1" x14ac:dyDescent="0.25">
      <c r="A362" s="20">
        <v>357</v>
      </c>
      <c r="B362" s="21" t="str">
        <f>IFERROR(INDEX(Výskyt[[poradie]:[kód-P]],MATCH(A362,Výskyt[poradie],0),2),"")</f>
        <v/>
      </c>
      <c r="C362" s="21" t="str">
        <f>IFERROR(INDEX(Cenník[#Data],MATCH($B362,Cenník[Kód]),2),"")</f>
        <v/>
      </c>
      <c r="D362" s="22" t="str">
        <f>IFERROR(INDEX(Výskyt[[Kód]:[ks]],MATCH(B362,Výskyt[Kód]),2),"")</f>
        <v/>
      </c>
      <c r="E362" s="23" t="str">
        <f>IFERROR(INDEX(Cenník[#Data],MATCH($B362,Cenník[Kód]),4),"")</f>
        <v/>
      </c>
      <c r="F362" s="24" t="str">
        <f t="shared" si="7"/>
        <v/>
      </c>
      <c r="G362" s="16"/>
    </row>
    <row r="363" spans="1:7" ht="15" customHeight="1" x14ac:dyDescent="0.25">
      <c r="A363" s="20">
        <v>358</v>
      </c>
      <c r="B363" s="21" t="str">
        <f>IFERROR(INDEX(Výskyt[[poradie]:[kód-P]],MATCH(A363,Výskyt[poradie],0),2),"")</f>
        <v/>
      </c>
      <c r="C363" s="21" t="str">
        <f>IFERROR(INDEX(Cenník[#Data],MATCH($B363,Cenník[Kód]),2),"")</f>
        <v/>
      </c>
      <c r="D363" s="22" t="str">
        <f>IFERROR(INDEX(Výskyt[[Kód]:[ks]],MATCH(B363,Výskyt[Kód]),2),"")</f>
        <v/>
      </c>
      <c r="E363" s="23" t="str">
        <f>IFERROR(INDEX(Cenník[#Data],MATCH($B363,Cenník[Kód]),4),"")</f>
        <v/>
      </c>
      <c r="F363" s="24" t="str">
        <f t="shared" si="7"/>
        <v/>
      </c>
      <c r="G363" s="16"/>
    </row>
    <row r="364" spans="1:7" ht="15" customHeight="1" x14ac:dyDescent="0.25">
      <c r="A364" s="20">
        <v>359</v>
      </c>
      <c r="B364" s="21" t="str">
        <f>IFERROR(INDEX(Výskyt[[poradie]:[kód-P]],MATCH(A364,Výskyt[poradie],0),2),"")</f>
        <v/>
      </c>
      <c r="C364" s="21" t="str">
        <f>IFERROR(INDEX(Cenník[#Data],MATCH($B364,Cenník[Kód]),2),"")</f>
        <v/>
      </c>
      <c r="D364" s="22" t="str">
        <f>IFERROR(INDEX(Výskyt[[Kód]:[ks]],MATCH(B364,Výskyt[Kód]),2),"")</f>
        <v/>
      </c>
      <c r="E364" s="23" t="str">
        <f>IFERROR(INDEX(Cenník[#Data],MATCH($B364,Cenník[Kód]),4),"")</f>
        <v/>
      </c>
      <c r="F364" s="24" t="str">
        <f t="shared" si="7"/>
        <v/>
      </c>
      <c r="G364" s="16"/>
    </row>
    <row r="365" spans="1:7" ht="15" customHeight="1" x14ac:dyDescent="0.25">
      <c r="A365" s="20">
        <v>360</v>
      </c>
      <c r="B365" s="21" t="str">
        <f>IFERROR(INDEX(Výskyt[[poradie]:[kód-P]],MATCH(A365,Výskyt[poradie],0),2),"")</f>
        <v/>
      </c>
      <c r="C365" s="21" t="str">
        <f>IFERROR(INDEX(Cenník[#Data],MATCH($B365,Cenník[Kód]),2),"")</f>
        <v/>
      </c>
      <c r="D365" s="22" t="str">
        <f>IFERROR(INDEX(Výskyt[[Kód]:[ks]],MATCH(B365,Výskyt[Kód]),2),"")</f>
        <v/>
      </c>
      <c r="E365" s="23" t="str">
        <f>IFERROR(INDEX(Cenník[#Data],MATCH($B365,Cenník[Kód]),4),"")</f>
        <v/>
      </c>
      <c r="F365" s="24" t="str">
        <f t="shared" si="7"/>
        <v/>
      </c>
      <c r="G365" s="16"/>
    </row>
    <row r="366" spans="1:7" ht="15" customHeight="1" x14ac:dyDescent="0.25">
      <c r="A366" s="20">
        <v>361</v>
      </c>
      <c r="B366" s="21" t="str">
        <f>IFERROR(INDEX(Výskyt[[poradie]:[kód-P]],MATCH(A366,Výskyt[poradie],0),2),"")</f>
        <v/>
      </c>
      <c r="C366" s="21" t="str">
        <f>IFERROR(INDEX(Cenník[#Data],MATCH($B366,Cenník[Kód]),2),"")</f>
        <v/>
      </c>
      <c r="D366" s="22" t="str">
        <f>IFERROR(INDEX(Výskyt[[Kód]:[ks]],MATCH(B366,Výskyt[Kód]),2),"")</f>
        <v/>
      </c>
      <c r="E366" s="23" t="str">
        <f>IFERROR(INDEX(Cenník[#Data],MATCH($B366,Cenník[Kód]),4),"")</f>
        <v/>
      </c>
      <c r="F366" s="24" t="str">
        <f t="shared" si="7"/>
        <v/>
      </c>
      <c r="G366" s="16"/>
    </row>
    <row r="367" spans="1:7" ht="15" customHeight="1" x14ac:dyDescent="0.25">
      <c r="A367" s="20">
        <v>362</v>
      </c>
      <c r="B367" s="21" t="str">
        <f>IFERROR(INDEX(Výskyt[[poradie]:[kód-P]],MATCH(A367,Výskyt[poradie],0),2),"")</f>
        <v/>
      </c>
      <c r="C367" s="21" t="str">
        <f>IFERROR(INDEX(Cenník[#Data],MATCH($B367,Cenník[Kód]),2),"")</f>
        <v/>
      </c>
      <c r="D367" s="22" t="str">
        <f>IFERROR(INDEX(Výskyt[[Kód]:[ks]],MATCH(B367,Výskyt[Kód]),2),"")</f>
        <v/>
      </c>
      <c r="E367" s="23" t="str">
        <f>IFERROR(INDEX(Cenník[#Data],MATCH($B367,Cenník[Kód]),4),"")</f>
        <v/>
      </c>
      <c r="F367" s="24" t="str">
        <f t="shared" si="7"/>
        <v/>
      </c>
      <c r="G367" s="16"/>
    </row>
    <row r="368" spans="1:7" ht="15" customHeight="1" x14ac:dyDescent="0.25">
      <c r="A368" s="20">
        <v>363</v>
      </c>
      <c r="B368" s="21" t="str">
        <f>IFERROR(INDEX(Výskyt[[poradie]:[kód-P]],MATCH(A368,Výskyt[poradie],0),2),"")</f>
        <v/>
      </c>
      <c r="C368" s="21" t="str">
        <f>IFERROR(INDEX(Cenník[#Data],MATCH($B368,Cenník[Kód]),2),"")</f>
        <v/>
      </c>
      <c r="D368" s="22" t="str">
        <f>IFERROR(INDEX(Výskyt[[Kód]:[ks]],MATCH(B368,Výskyt[Kód]),2),"")</f>
        <v/>
      </c>
      <c r="E368" s="23" t="str">
        <f>IFERROR(INDEX(Cenník[#Data],MATCH($B368,Cenník[Kód]),4),"")</f>
        <v/>
      </c>
      <c r="F368" s="24" t="str">
        <f t="shared" si="7"/>
        <v/>
      </c>
      <c r="G368" s="16"/>
    </row>
    <row r="369" spans="1:7" ht="15" customHeight="1" x14ac:dyDescent="0.25">
      <c r="A369" s="20">
        <v>364</v>
      </c>
      <c r="B369" s="21" t="str">
        <f>IFERROR(INDEX(Výskyt[[poradie]:[kód-P]],MATCH(A369,Výskyt[poradie],0),2),"")</f>
        <v/>
      </c>
      <c r="C369" s="21" t="str">
        <f>IFERROR(INDEX(Cenník[#Data],MATCH($B369,Cenník[Kód]),2),"")</f>
        <v/>
      </c>
      <c r="D369" s="22" t="str">
        <f>IFERROR(INDEX(Výskyt[[Kód]:[ks]],MATCH(B369,Výskyt[Kód]),2),"")</f>
        <v/>
      </c>
      <c r="E369" s="23" t="str">
        <f>IFERROR(INDEX(Cenník[#Data],MATCH($B369,Cenník[Kód]),4),"")</f>
        <v/>
      </c>
      <c r="F369" s="24" t="str">
        <f t="shared" si="7"/>
        <v/>
      </c>
      <c r="G369" s="16"/>
    </row>
    <row r="370" spans="1:7" ht="15" customHeight="1" x14ac:dyDescent="0.25">
      <c r="A370" s="20">
        <v>365</v>
      </c>
      <c r="B370" s="21" t="str">
        <f>IFERROR(INDEX(Výskyt[[poradie]:[kód-P]],MATCH(A370,Výskyt[poradie],0),2),"")</f>
        <v/>
      </c>
      <c r="C370" s="21" t="str">
        <f>IFERROR(INDEX(Cenník[#Data],MATCH($B370,Cenník[Kód]),2),"")</f>
        <v/>
      </c>
      <c r="D370" s="22" t="str">
        <f>IFERROR(INDEX(Výskyt[[Kód]:[ks]],MATCH(B370,Výskyt[Kód]),2),"")</f>
        <v/>
      </c>
      <c r="E370" s="23" t="str">
        <f>IFERROR(INDEX(Cenník[#Data],MATCH($B370,Cenník[Kód]),4),"")</f>
        <v/>
      </c>
      <c r="F370" s="24" t="str">
        <f t="shared" si="7"/>
        <v/>
      </c>
      <c r="G370" s="16"/>
    </row>
    <row r="371" spans="1:7" ht="15" customHeight="1" x14ac:dyDescent="0.25">
      <c r="A371" s="20">
        <v>366</v>
      </c>
      <c r="B371" s="21" t="str">
        <f>IFERROR(INDEX(Výskyt[[poradie]:[kód-P]],MATCH(A371,Výskyt[poradie],0),2),"")</f>
        <v/>
      </c>
      <c r="C371" s="21" t="str">
        <f>IFERROR(INDEX(Cenník[#Data],MATCH($B371,Cenník[Kód]),2),"")</f>
        <v/>
      </c>
      <c r="D371" s="22" t="str">
        <f>IFERROR(INDEX(Výskyt[[Kód]:[ks]],MATCH(B371,Výskyt[Kód]),2),"")</f>
        <v/>
      </c>
      <c r="E371" s="23" t="str">
        <f>IFERROR(INDEX(Cenník[#Data],MATCH($B371,Cenník[Kód]),4),"")</f>
        <v/>
      </c>
      <c r="F371" s="24" t="str">
        <f t="shared" si="7"/>
        <v/>
      </c>
      <c r="G371" s="16"/>
    </row>
    <row r="372" spans="1:7" ht="15" customHeight="1" x14ac:dyDescent="0.25">
      <c r="A372" s="20">
        <v>367</v>
      </c>
      <c r="B372" s="21" t="str">
        <f>IFERROR(INDEX(Výskyt[[poradie]:[kód-P]],MATCH(A372,Výskyt[poradie],0),2),"")</f>
        <v/>
      </c>
      <c r="C372" s="21" t="str">
        <f>IFERROR(INDEX(Cenník[#Data],MATCH($B372,Cenník[Kód]),2),"")</f>
        <v/>
      </c>
      <c r="D372" s="22" t="str">
        <f>IFERROR(INDEX(Výskyt[[Kód]:[ks]],MATCH(B372,Výskyt[Kód]),2),"")</f>
        <v/>
      </c>
      <c r="E372" s="23" t="str">
        <f>IFERROR(INDEX(Cenník[#Data],MATCH($B372,Cenník[Kód]),4),"")</f>
        <v/>
      </c>
      <c r="F372" s="24" t="str">
        <f t="shared" si="7"/>
        <v/>
      </c>
      <c r="G372" s="16"/>
    </row>
    <row r="373" spans="1:7" ht="15" customHeight="1" x14ac:dyDescent="0.25">
      <c r="A373" s="20">
        <v>368</v>
      </c>
      <c r="B373" s="21" t="str">
        <f>IFERROR(INDEX(Výskyt[[poradie]:[kód-P]],MATCH(A373,Výskyt[poradie],0),2),"")</f>
        <v/>
      </c>
      <c r="C373" s="21" t="str">
        <f>IFERROR(INDEX(Cenník[#Data],MATCH($B373,Cenník[Kód]),2),"")</f>
        <v/>
      </c>
      <c r="D373" s="22" t="str">
        <f>IFERROR(INDEX(Výskyt[[Kód]:[ks]],MATCH(B373,Výskyt[Kód]),2),"")</f>
        <v/>
      </c>
      <c r="E373" s="23" t="str">
        <f>IFERROR(INDEX(Cenník[#Data],MATCH($B373,Cenník[Kód]),4),"")</f>
        <v/>
      </c>
      <c r="F373" s="24" t="str">
        <f t="shared" si="7"/>
        <v/>
      </c>
      <c r="G373" s="16"/>
    </row>
    <row r="374" spans="1:7" ht="15" customHeight="1" x14ac:dyDescent="0.25">
      <c r="A374" s="20">
        <v>369</v>
      </c>
      <c r="B374" s="21" t="str">
        <f>IFERROR(INDEX(Výskyt[[poradie]:[kód-P]],MATCH(A374,Výskyt[poradie],0),2),"")</f>
        <v/>
      </c>
      <c r="C374" s="21" t="str">
        <f>IFERROR(INDEX(Cenník[#Data],MATCH($B374,Cenník[Kód]),2),"")</f>
        <v/>
      </c>
      <c r="D374" s="22" t="str">
        <f>IFERROR(INDEX(Výskyt[[Kód]:[ks]],MATCH(B374,Výskyt[Kód]),2),"")</f>
        <v/>
      </c>
      <c r="E374" s="23" t="str">
        <f>IFERROR(INDEX(Cenník[#Data],MATCH($B374,Cenník[Kód]),4),"")</f>
        <v/>
      </c>
      <c r="F374" s="24" t="str">
        <f t="shared" si="7"/>
        <v/>
      </c>
      <c r="G374" s="16"/>
    </row>
    <row r="375" spans="1:7" ht="15" customHeight="1" x14ac:dyDescent="0.25">
      <c r="A375" s="20">
        <v>370</v>
      </c>
      <c r="B375" s="21" t="str">
        <f>IFERROR(INDEX(Výskyt[[poradie]:[kód-P]],MATCH(A375,Výskyt[poradie],0),2),"")</f>
        <v/>
      </c>
      <c r="C375" s="21" t="str">
        <f>IFERROR(INDEX(Cenník[#Data],MATCH($B375,Cenník[Kód]),2),"")</f>
        <v/>
      </c>
      <c r="D375" s="22" t="str">
        <f>IFERROR(INDEX(Výskyt[[Kód]:[ks]],MATCH(B375,Výskyt[Kód]),2),"")</f>
        <v/>
      </c>
      <c r="E375" s="23" t="str">
        <f>IFERROR(INDEX(Cenník[#Data],MATCH($B375,Cenník[Kód]),4),"")</f>
        <v/>
      </c>
      <c r="F375" s="24" t="str">
        <f t="shared" si="7"/>
        <v/>
      </c>
      <c r="G375" s="16"/>
    </row>
    <row r="376" spans="1:7" ht="15" customHeight="1" x14ac:dyDescent="0.25">
      <c r="A376" s="20">
        <v>371</v>
      </c>
      <c r="B376" s="21" t="str">
        <f>IFERROR(INDEX(Výskyt[[poradie]:[kód-P]],MATCH(A376,Výskyt[poradie],0),2),"")</f>
        <v/>
      </c>
      <c r="C376" s="21" t="str">
        <f>IFERROR(INDEX(Cenník[#Data],MATCH($B376,Cenník[Kód]),2),"")</f>
        <v/>
      </c>
      <c r="D376" s="22" t="str">
        <f>IFERROR(INDEX(Výskyt[[Kód]:[ks]],MATCH(B376,Výskyt[Kód]),2),"")</f>
        <v/>
      </c>
      <c r="E376" s="23" t="str">
        <f>IFERROR(INDEX(Cenník[#Data],MATCH($B376,Cenník[Kód]),4),"")</f>
        <v/>
      </c>
      <c r="F376" s="24" t="str">
        <f t="shared" si="7"/>
        <v/>
      </c>
      <c r="G376" s="16"/>
    </row>
    <row r="377" spans="1:7" ht="15" customHeight="1" x14ac:dyDescent="0.25">
      <c r="A377" s="20">
        <v>372</v>
      </c>
      <c r="B377" s="21" t="str">
        <f>IFERROR(INDEX(Výskyt[[poradie]:[kód-P]],MATCH(A377,Výskyt[poradie],0),2),"")</f>
        <v/>
      </c>
      <c r="C377" s="21" t="str">
        <f>IFERROR(INDEX(Cenník[#Data],MATCH($B377,Cenník[Kód]),2),"")</f>
        <v/>
      </c>
      <c r="D377" s="22" t="str">
        <f>IFERROR(INDEX(Výskyt[[Kód]:[ks]],MATCH(B377,Výskyt[Kód]),2),"")</f>
        <v/>
      </c>
      <c r="E377" s="23" t="str">
        <f>IFERROR(INDEX(Cenník[#Data],MATCH($B377,Cenník[Kód]),4),"")</f>
        <v/>
      </c>
      <c r="F377" s="24" t="str">
        <f t="shared" si="7"/>
        <v/>
      </c>
      <c r="G377" s="16"/>
    </row>
    <row r="378" spans="1:7" ht="15" customHeight="1" x14ac:dyDescent="0.25">
      <c r="A378" s="20">
        <v>373</v>
      </c>
      <c r="B378" s="21" t="str">
        <f>IFERROR(INDEX(Výskyt[[poradie]:[kód-P]],MATCH(A378,Výskyt[poradie],0),2),"")</f>
        <v/>
      </c>
      <c r="C378" s="21" t="str">
        <f>IFERROR(INDEX(Cenník[#Data],MATCH($B378,Cenník[Kód]),2),"")</f>
        <v/>
      </c>
      <c r="D378" s="22" t="str">
        <f>IFERROR(INDEX(Výskyt[[Kód]:[ks]],MATCH(B378,Výskyt[Kód]),2),"")</f>
        <v/>
      </c>
      <c r="E378" s="23" t="str">
        <f>IFERROR(INDEX(Cenník[#Data],MATCH($B378,Cenník[Kód]),4),"")</f>
        <v/>
      </c>
      <c r="F378" s="24" t="str">
        <f t="shared" si="7"/>
        <v/>
      </c>
      <c r="G378" s="16"/>
    </row>
    <row r="379" spans="1:7" ht="15" customHeight="1" x14ac:dyDescent="0.25">
      <c r="A379" s="20">
        <v>374</v>
      </c>
      <c r="B379" s="21" t="str">
        <f>IFERROR(INDEX(Výskyt[[poradie]:[kód-P]],MATCH(A379,Výskyt[poradie],0),2),"")</f>
        <v/>
      </c>
      <c r="C379" s="21" t="str">
        <f>IFERROR(INDEX(Cenník[#Data],MATCH($B379,Cenník[Kód]),2),"")</f>
        <v/>
      </c>
      <c r="D379" s="22" t="str">
        <f>IFERROR(INDEX(Výskyt[[Kód]:[ks]],MATCH(B379,Výskyt[Kód]),2),"")</f>
        <v/>
      </c>
      <c r="E379" s="23" t="str">
        <f>IFERROR(INDEX(Cenník[#Data],MATCH($B379,Cenník[Kód]),4),"")</f>
        <v/>
      </c>
      <c r="F379" s="24" t="str">
        <f t="shared" si="7"/>
        <v/>
      </c>
      <c r="G379" s="16"/>
    </row>
    <row r="380" spans="1:7" ht="15" customHeight="1" x14ac:dyDescent="0.25">
      <c r="A380" s="20">
        <v>375</v>
      </c>
      <c r="B380" s="21" t="str">
        <f>IFERROR(INDEX(Výskyt[[poradie]:[kód-P]],MATCH(A380,Výskyt[poradie],0),2),"")</f>
        <v/>
      </c>
      <c r="C380" s="21" t="str">
        <f>IFERROR(INDEX(Cenník[#Data],MATCH($B380,Cenník[Kód]),2),"")</f>
        <v/>
      </c>
      <c r="D380" s="22" t="str">
        <f>IFERROR(INDEX(Výskyt[[Kód]:[ks]],MATCH(B380,Výskyt[Kód]),2),"")</f>
        <v/>
      </c>
      <c r="E380" s="23" t="str">
        <f>IFERROR(INDEX(Cenník[#Data],MATCH($B380,Cenník[Kód]),4),"")</f>
        <v/>
      </c>
      <c r="F380" s="24" t="str">
        <f t="shared" si="7"/>
        <v/>
      </c>
      <c r="G380" s="16"/>
    </row>
    <row r="381" spans="1:7" ht="15" customHeight="1" x14ac:dyDescent="0.25">
      <c r="A381" s="20">
        <v>376</v>
      </c>
      <c r="B381" s="21" t="str">
        <f>IFERROR(INDEX(Výskyt[[poradie]:[kód-P]],MATCH(A381,Výskyt[poradie],0),2),"")</f>
        <v/>
      </c>
      <c r="C381" s="21" t="str">
        <f>IFERROR(INDEX(Cenník[#Data],MATCH($B381,Cenník[Kód]),2),"")</f>
        <v/>
      </c>
      <c r="D381" s="22" t="str">
        <f>IFERROR(INDEX(Výskyt[[Kód]:[ks]],MATCH(B381,Výskyt[Kód]),2),"")</f>
        <v/>
      </c>
      <c r="E381" s="23" t="str">
        <f>IFERROR(INDEX(Cenník[#Data],MATCH($B381,Cenník[Kód]),4),"")</f>
        <v/>
      </c>
      <c r="F381" s="24" t="str">
        <f t="shared" si="7"/>
        <v/>
      </c>
      <c r="G381" s="16"/>
    </row>
    <row r="382" spans="1:7" ht="15" customHeight="1" x14ac:dyDescent="0.25">
      <c r="A382" s="20">
        <v>377</v>
      </c>
      <c r="B382" s="21" t="str">
        <f>IFERROR(INDEX(Výskyt[[poradie]:[kód-P]],MATCH(A382,Výskyt[poradie],0),2),"")</f>
        <v/>
      </c>
      <c r="C382" s="21" t="str">
        <f>IFERROR(INDEX(Cenník[#Data],MATCH($B382,Cenník[Kód]),2),"")</f>
        <v/>
      </c>
      <c r="D382" s="22" t="str">
        <f>IFERROR(INDEX(Výskyt[[Kód]:[ks]],MATCH(B382,Výskyt[Kód]),2),"")</f>
        <v/>
      </c>
      <c r="E382" s="23" t="str">
        <f>IFERROR(INDEX(Cenník[#Data],MATCH($B382,Cenník[Kód]),4),"")</f>
        <v/>
      </c>
      <c r="F382" s="24" t="str">
        <f t="shared" si="7"/>
        <v/>
      </c>
      <c r="G382" s="16"/>
    </row>
    <row r="383" spans="1:7" ht="15" customHeight="1" x14ac:dyDescent="0.25">
      <c r="A383" s="20">
        <v>378</v>
      </c>
      <c r="B383" s="21" t="str">
        <f>IFERROR(INDEX(Výskyt[[poradie]:[kód-P]],MATCH(A383,Výskyt[poradie],0),2),"")</f>
        <v/>
      </c>
      <c r="C383" s="21" t="str">
        <f>IFERROR(INDEX(Cenník[#Data],MATCH($B383,Cenník[Kód]),2),"")</f>
        <v/>
      </c>
      <c r="D383" s="22" t="str">
        <f>IFERROR(INDEX(Výskyt[[Kód]:[ks]],MATCH(B383,Výskyt[Kód]),2),"")</f>
        <v/>
      </c>
      <c r="E383" s="23" t="str">
        <f>IFERROR(INDEX(Cenník[#Data],MATCH($B383,Cenník[Kód]),4),"")</f>
        <v/>
      </c>
      <c r="F383" s="24" t="str">
        <f t="shared" si="7"/>
        <v/>
      </c>
      <c r="G383" s="16"/>
    </row>
    <row r="384" spans="1:7" ht="15" customHeight="1" x14ac:dyDescent="0.25">
      <c r="A384" s="20">
        <v>379</v>
      </c>
      <c r="B384" s="21" t="str">
        <f>IFERROR(INDEX(Výskyt[[poradie]:[kód-P]],MATCH(A384,Výskyt[poradie],0),2),"")</f>
        <v/>
      </c>
      <c r="C384" s="21" t="str">
        <f>IFERROR(INDEX(Cenník[#Data],MATCH($B384,Cenník[Kód]),2),"")</f>
        <v/>
      </c>
      <c r="D384" s="22" t="str">
        <f>IFERROR(INDEX(Výskyt[[Kód]:[ks]],MATCH(B384,Výskyt[Kód]),2),"")</f>
        <v/>
      </c>
      <c r="E384" s="23" t="str">
        <f>IFERROR(INDEX(Cenník[#Data],MATCH($B384,Cenník[Kód]),4),"")</f>
        <v/>
      </c>
      <c r="F384" s="24" t="str">
        <f t="shared" si="7"/>
        <v/>
      </c>
      <c r="G384" s="16"/>
    </row>
    <row r="385" spans="1:7" ht="15" customHeight="1" x14ac:dyDescent="0.25">
      <c r="A385" s="20">
        <v>380</v>
      </c>
      <c r="B385" s="21" t="str">
        <f>IFERROR(INDEX(Výskyt[[poradie]:[kód-P]],MATCH(A385,Výskyt[poradie],0),2),"")</f>
        <v/>
      </c>
      <c r="C385" s="21" t="str">
        <f>IFERROR(INDEX(Cenník[#Data],MATCH($B385,Cenník[Kód]),2),"")</f>
        <v/>
      </c>
      <c r="D385" s="22" t="str">
        <f>IFERROR(INDEX(Výskyt[[Kód]:[ks]],MATCH(B385,Výskyt[Kód]),2),"")</f>
        <v/>
      </c>
      <c r="E385" s="23" t="str">
        <f>IFERROR(INDEX(Cenník[#Data],MATCH($B385,Cenník[Kód]),4),"")</f>
        <v/>
      </c>
      <c r="F385" s="24" t="str">
        <f t="shared" si="7"/>
        <v/>
      </c>
      <c r="G385" s="16"/>
    </row>
    <row r="386" spans="1:7" ht="15" customHeight="1" x14ac:dyDescent="0.25">
      <c r="A386" s="20">
        <v>381</v>
      </c>
      <c r="B386" s="21" t="str">
        <f>IFERROR(INDEX(Výskyt[[poradie]:[kód-P]],MATCH(A386,Výskyt[poradie],0),2),"")</f>
        <v/>
      </c>
      <c r="C386" s="21" t="str">
        <f>IFERROR(INDEX(Cenník[#Data],MATCH($B386,Cenník[Kód]),2),"")</f>
        <v/>
      </c>
      <c r="D386" s="22" t="str">
        <f>IFERROR(INDEX(Výskyt[[Kód]:[ks]],MATCH(B386,Výskyt[Kód]),2),"")</f>
        <v/>
      </c>
      <c r="E386" s="23" t="str">
        <f>IFERROR(INDEX(Cenník[#Data],MATCH($B386,Cenník[Kód]),4),"")</f>
        <v/>
      </c>
      <c r="F386" s="24" t="str">
        <f t="shared" si="7"/>
        <v/>
      </c>
      <c r="G386" s="16"/>
    </row>
    <row r="387" spans="1:7" ht="15" customHeight="1" x14ac:dyDescent="0.25">
      <c r="A387" s="20">
        <v>382</v>
      </c>
      <c r="B387" s="21" t="str">
        <f>IFERROR(INDEX(Výskyt[[poradie]:[kód-P]],MATCH(A387,Výskyt[poradie],0),2),"")</f>
        <v/>
      </c>
      <c r="C387" s="21" t="str">
        <f>IFERROR(INDEX(Cenník[#Data],MATCH($B387,Cenník[Kód]),2),"")</f>
        <v/>
      </c>
      <c r="D387" s="22" t="str">
        <f>IFERROR(INDEX(Výskyt[[Kód]:[ks]],MATCH(B387,Výskyt[Kód]),2),"")</f>
        <v/>
      </c>
      <c r="E387" s="23" t="str">
        <f>IFERROR(INDEX(Cenník[#Data],MATCH($B387,Cenník[Kód]),4),"")</f>
        <v/>
      </c>
      <c r="F387" s="24" t="str">
        <f t="shared" si="7"/>
        <v/>
      </c>
      <c r="G387" s="16"/>
    </row>
    <row r="388" spans="1:7" ht="15" customHeight="1" x14ac:dyDescent="0.25">
      <c r="A388" s="20">
        <v>383</v>
      </c>
      <c r="B388" s="21" t="str">
        <f>IFERROR(INDEX(Výskyt[[poradie]:[kód-P]],MATCH(A388,Výskyt[poradie],0),2),"")</f>
        <v/>
      </c>
      <c r="C388" s="21" t="str">
        <f>IFERROR(INDEX(Cenník[#Data],MATCH($B388,Cenník[Kód]),2),"")</f>
        <v/>
      </c>
      <c r="D388" s="22" t="str">
        <f>IFERROR(INDEX(Výskyt[[Kód]:[ks]],MATCH(B388,Výskyt[Kód]),2),"")</f>
        <v/>
      </c>
      <c r="E388" s="23" t="str">
        <f>IFERROR(INDEX(Cenník[#Data],MATCH($B388,Cenník[Kód]),4),"")</f>
        <v/>
      </c>
      <c r="F388" s="24" t="str">
        <f t="shared" si="7"/>
        <v/>
      </c>
      <c r="G388" s="16"/>
    </row>
    <row r="389" spans="1:7" ht="15" customHeight="1" x14ac:dyDescent="0.25">
      <c r="A389" s="20">
        <v>384</v>
      </c>
      <c r="B389" s="21" t="str">
        <f>IFERROR(INDEX(Výskyt[[poradie]:[kód-P]],MATCH(A389,Výskyt[poradie],0),2),"")</f>
        <v/>
      </c>
      <c r="C389" s="21" t="str">
        <f>IFERROR(INDEX(Cenník[#Data],MATCH($B389,Cenník[Kód]),2),"")</f>
        <v/>
      </c>
      <c r="D389" s="22" t="str">
        <f>IFERROR(INDEX(Výskyt[[Kód]:[ks]],MATCH(B389,Výskyt[Kód]),2),"")</f>
        <v/>
      </c>
      <c r="E389" s="23" t="str">
        <f>IFERROR(INDEX(Cenník[#Data],MATCH($B389,Cenník[Kód]),4),"")</f>
        <v/>
      </c>
      <c r="F389" s="24" t="str">
        <f t="shared" si="7"/>
        <v/>
      </c>
      <c r="G389" s="16"/>
    </row>
    <row r="390" spans="1:7" ht="15" customHeight="1" x14ac:dyDescent="0.25">
      <c r="A390" s="20">
        <v>385</v>
      </c>
      <c r="B390" s="21" t="str">
        <f>IFERROR(INDEX(Výskyt[[poradie]:[kód-P]],MATCH(A390,Výskyt[poradie],0),2),"")</f>
        <v/>
      </c>
      <c r="C390" s="21" t="str">
        <f>IFERROR(INDEX(Cenník[#Data],MATCH($B390,Cenník[Kód]),2),"")</f>
        <v/>
      </c>
      <c r="D390" s="22" t="str">
        <f>IFERROR(INDEX(Výskyt[[Kód]:[ks]],MATCH(B390,Výskyt[Kód]),2),"")</f>
        <v/>
      </c>
      <c r="E390" s="23" t="str">
        <f>IFERROR(INDEX(Cenník[#Data],MATCH($B390,Cenník[Kód]),4),"")</f>
        <v/>
      </c>
      <c r="F390" s="24" t="str">
        <f t="shared" si="7"/>
        <v/>
      </c>
      <c r="G390" s="16"/>
    </row>
    <row r="391" spans="1:7" ht="15" customHeight="1" x14ac:dyDescent="0.25">
      <c r="A391" s="20">
        <v>386</v>
      </c>
      <c r="B391" s="21" t="str">
        <f>IFERROR(INDEX(Výskyt[[poradie]:[kód-P]],MATCH(A391,Výskyt[poradie],0),2),"")</f>
        <v/>
      </c>
      <c r="C391" s="21" t="str">
        <f>IFERROR(INDEX(Cenník[#Data],MATCH($B391,Cenník[Kód]),2),"")</f>
        <v/>
      </c>
      <c r="D391" s="22" t="str">
        <f>IFERROR(INDEX(Výskyt[[Kód]:[ks]],MATCH(B391,Výskyt[Kód]),2),"")</f>
        <v/>
      </c>
      <c r="E391" s="23" t="str">
        <f>IFERROR(INDEX(Cenník[#Data],MATCH($B391,Cenník[Kód]),4),"")</f>
        <v/>
      </c>
      <c r="F391" s="24" t="str">
        <f t="shared" ref="F391:F418" si="8">IFERROR(D391*E391,"")</f>
        <v/>
      </c>
      <c r="G391" s="16"/>
    </row>
    <row r="392" spans="1:7" ht="15" customHeight="1" x14ac:dyDescent="0.25">
      <c r="A392" s="20">
        <v>387</v>
      </c>
      <c r="B392" s="21" t="str">
        <f>IFERROR(INDEX(Výskyt[[poradie]:[kód-P]],MATCH(A392,Výskyt[poradie],0),2),"")</f>
        <v/>
      </c>
      <c r="C392" s="21" t="str">
        <f>IFERROR(INDEX(Cenník[#Data],MATCH($B392,Cenník[Kód]),2),"")</f>
        <v/>
      </c>
      <c r="D392" s="22" t="str">
        <f>IFERROR(INDEX(Výskyt[[Kód]:[ks]],MATCH(B392,Výskyt[Kód]),2),"")</f>
        <v/>
      </c>
      <c r="E392" s="23" t="str">
        <f>IFERROR(INDEX(Cenník[#Data],MATCH($B392,Cenník[Kód]),4),"")</f>
        <v/>
      </c>
      <c r="F392" s="24" t="str">
        <f t="shared" si="8"/>
        <v/>
      </c>
      <c r="G392" s="16"/>
    </row>
    <row r="393" spans="1:7" ht="15" customHeight="1" x14ac:dyDescent="0.25">
      <c r="A393" s="20">
        <v>388</v>
      </c>
      <c r="B393" s="21" t="str">
        <f>IFERROR(INDEX(Výskyt[[poradie]:[kód-P]],MATCH(A393,Výskyt[poradie],0),2),"")</f>
        <v/>
      </c>
      <c r="C393" s="21" t="str">
        <f>IFERROR(INDEX(Cenník[#Data],MATCH($B393,Cenník[Kód]),2),"")</f>
        <v/>
      </c>
      <c r="D393" s="22" t="str">
        <f>IFERROR(INDEX(Výskyt[[Kód]:[ks]],MATCH(B393,Výskyt[Kód]),2),"")</f>
        <v/>
      </c>
      <c r="E393" s="23" t="str">
        <f>IFERROR(INDEX(Cenník[#Data],MATCH($B393,Cenník[Kód]),4),"")</f>
        <v/>
      </c>
      <c r="F393" s="24" t="str">
        <f t="shared" si="8"/>
        <v/>
      </c>
      <c r="G393" s="16"/>
    </row>
    <row r="394" spans="1:7" ht="15" customHeight="1" x14ac:dyDescent="0.25">
      <c r="A394" s="20">
        <v>389</v>
      </c>
      <c r="B394" s="21" t="str">
        <f>IFERROR(INDEX(Výskyt[[poradie]:[kód-P]],MATCH(A394,Výskyt[poradie],0),2),"")</f>
        <v/>
      </c>
      <c r="C394" s="21" t="str">
        <f>IFERROR(INDEX(Cenník[#Data],MATCH($B394,Cenník[Kód]),2),"")</f>
        <v/>
      </c>
      <c r="D394" s="22" t="str">
        <f>IFERROR(INDEX(Výskyt[[Kód]:[ks]],MATCH(B394,Výskyt[Kód]),2),"")</f>
        <v/>
      </c>
      <c r="E394" s="23" t="str">
        <f>IFERROR(INDEX(Cenník[#Data],MATCH($B394,Cenník[Kód]),4),"")</f>
        <v/>
      </c>
      <c r="F394" s="24" t="str">
        <f t="shared" si="8"/>
        <v/>
      </c>
      <c r="G394" s="16"/>
    </row>
    <row r="395" spans="1:7" ht="15" customHeight="1" x14ac:dyDescent="0.25">
      <c r="A395" s="20">
        <v>390</v>
      </c>
      <c r="B395" s="21" t="str">
        <f>IFERROR(INDEX(Výskyt[[poradie]:[kód-P]],MATCH(A395,Výskyt[poradie],0),2),"")</f>
        <v/>
      </c>
      <c r="C395" s="21" t="str">
        <f>IFERROR(INDEX(Cenník[#Data],MATCH($B395,Cenník[Kód]),2),"")</f>
        <v/>
      </c>
      <c r="D395" s="22" t="str">
        <f>IFERROR(INDEX(Výskyt[[Kód]:[ks]],MATCH(B395,Výskyt[Kód]),2),"")</f>
        <v/>
      </c>
      <c r="E395" s="23" t="str">
        <f>IFERROR(INDEX(Cenník[#Data],MATCH($B395,Cenník[Kód]),4),"")</f>
        <v/>
      </c>
      <c r="F395" s="24" t="str">
        <f t="shared" si="8"/>
        <v/>
      </c>
      <c r="G395" s="16"/>
    </row>
    <row r="396" spans="1:7" ht="15" customHeight="1" x14ac:dyDescent="0.25">
      <c r="A396" s="20">
        <v>391</v>
      </c>
      <c r="B396" s="21" t="str">
        <f>IFERROR(INDEX(Výskyt[[poradie]:[kód-P]],MATCH(A396,Výskyt[poradie],0),2),"")</f>
        <v/>
      </c>
      <c r="C396" s="21" t="str">
        <f>IFERROR(INDEX(Cenník[#Data],MATCH($B396,Cenník[Kód]),2),"")</f>
        <v/>
      </c>
      <c r="D396" s="22" t="str">
        <f>IFERROR(INDEX(Výskyt[[Kód]:[ks]],MATCH(B396,Výskyt[Kód]),2),"")</f>
        <v/>
      </c>
      <c r="E396" s="23" t="str">
        <f>IFERROR(INDEX(Cenník[#Data],MATCH($B396,Cenník[Kód]),4),"")</f>
        <v/>
      </c>
      <c r="F396" s="24" t="str">
        <f t="shared" si="8"/>
        <v/>
      </c>
      <c r="G396" s="16"/>
    </row>
    <row r="397" spans="1:7" ht="15" customHeight="1" x14ac:dyDescent="0.25">
      <c r="A397" s="20">
        <v>392</v>
      </c>
      <c r="B397" s="21" t="str">
        <f>IFERROR(INDEX(Výskyt[[poradie]:[kód-P]],MATCH(A397,Výskyt[poradie],0),2),"")</f>
        <v/>
      </c>
      <c r="C397" s="21" t="str">
        <f>IFERROR(INDEX(Cenník[#Data],MATCH($B397,Cenník[Kód]),2),"")</f>
        <v/>
      </c>
      <c r="D397" s="22" t="str">
        <f>IFERROR(INDEX(Výskyt[[Kód]:[ks]],MATCH(B397,Výskyt[Kód]),2),"")</f>
        <v/>
      </c>
      <c r="E397" s="23" t="str">
        <f>IFERROR(INDEX(Cenník[#Data],MATCH($B397,Cenník[Kód]),4),"")</f>
        <v/>
      </c>
      <c r="F397" s="24" t="str">
        <f t="shared" si="8"/>
        <v/>
      </c>
      <c r="G397" s="16"/>
    </row>
    <row r="398" spans="1:7" ht="15" customHeight="1" x14ac:dyDescent="0.25">
      <c r="A398" s="20">
        <v>393</v>
      </c>
      <c r="B398" s="21" t="str">
        <f>IFERROR(INDEX(Výskyt[[poradie]:[kód-P]],MATCH(A398,Výskyt[poradie],0),2),"")</f>
        <v/>
      </c>
      <c r="C398" s="21" t="str">
        <f>IFERROR(INDEX(Cenník[#Data],MATCH($B398,Cenník[Kód]),2),"")</f>
        <v/>
      </c>
      <c r="D398" s="22" t="str">
        <f>IFERROR(INDEX(Výskyt[[Kód]:[ks]],MATCH(B398,Výskyt[Kód]),2),"")</f>
        <v/>
      </c>
      <c r="E398" s="23" t="str">
        <f>IFERROR(INDEX(Cenník[#Data],MATCH($B398,Cenník[Kód]),4),"")</f>
        <v/>
      </c>
      <c r="F398" s="24" t="str">
        <f t="shared" si="8"/>
        <v/>
      </c>
      <c r="G398" s="16"/>
    </row>
    <row r="399" spans="1:7" ht="15" customHeight="1" x14ac:dyDescent="0.25">
      <c r="A399" s="20">
        <v>394</v>
      </c>
      <c r="B399" s="21" t="str">
        <f>IFERROR(INDEX(Výskyt[[poradie]:[kód-P]],MATCH(A399,Výskyt[poradie],0),2),"")</f>
        <v/>
      </c>
      <c r="C399" s="21" t="str">
        <f>IFERROR(INDEX(Cenník[#Data],MATCH($B399,Cenník[Kód]),2),"")</f>
        <v/>
      </c>
      <c r="D399" s="22" t="str">
        <f>IFERROR(INDEX(Výskyt[[Kód]:[ks]],MATCH(B399,Výskyt[Kód]),2),"")</f>
        <v/>
      </c>
      <c r="E399" s="23" t="str">
        <f>IFERROR(INDEX(Cenník[#Data],MATCH($B399,Cenník[Kód]),4),"")</f>
        <v/>
      </c>
      <c r="F399" s="24" t="str">
        <f t="shared" si="8"/>
        <v/>
      </c>
      <c r="G399" s="16"/>
    </row>
    <row r="400" spans="1:7" ht="15" customHeight="1" x14ac:dyDescent="0.25">
      <c r="A400" s="20">
        <v>395</v>
      </c>
      <c r="B400" s="21" t="str">
        <f>IFERROR(INDEX(Výskyt[[poradie]:[kód-P]],MATCH(A400,Výskyt[poradie],0),2),"")</f>
        <v/>
      </c>
      <c r="C400" s="21" t="str">
        <f>IFERROR(INDEX(Cenník[#Data],MATCH($B400,Cenník[Kód]),2),"")</f>
        <v/>
      </c>
      <c r="D400" s="22" t="str">
        <f>IFERROR(INDEX(Výskyt[[Kód]:[ks]],MATCH(B400,Výskyt[Kód]),2),"")</f>
        <v/>
      </c>
      <c r="E400" s="23" t="str">
        <f>IFERROR(INDEX(Cenník[#Data],MATCH($B400,Cenník[Kód]),4),"")</f>
        <v/>
      </c>
      <c r="F400" s="24" t="str">
        <f t="shared" si="8"/>
        <v/>
      </c>
      <c r="G400" s="16"/>
    </row>
    <row r="401" spans="1:7" ht="15" customHeight="1" x14ac:dyDescent="0.25">
      <c r="A401" s="20">
        <v>396</v>
      </c>
      <c r="B401" s="21" t="str">
        <f>IFERROR(INDEX(Výskyt[[poradie]:[kód-P]],MATCH(A401,Výskyt[poradie],0),2),"")</f>
        <v/>
      </c>
      <c r="C401" s="21" t="str">
        <f>IFERROR(INDEX(Cenník[#Data],MATCH($B401,Cenník[Kód]),2),"")</f>
        <v/>
      </c>
      <c r="D401" s="22" t="str">
        <f>IFERROR(INDEX(Výskyt[[Kód]:[ks]],MATCH(B401,Výskyt[Kód]),2),"")</f>
        <v/>
      </c>
      <c r="E401" s="23" t="str">
        <f>IFERROR(INDEX(Cenník[#Data],MATCH($B401,Cenník[Kód]),4),"")</f>
        <v/>
      </c>
      <c r="F401" s="24" t="str">
        <f t="shared" si="8"/>
        <v/>
      </c>
      <c r="G401" s="16"/>
    </row>
    <row r="402" spans="1:7" ht="15" customHeight="1" x14ac:dyDescent="0.25">
      <c r="A402" s="20">
        <v>397</v>
      </c>
      <c r="B402" s="21" t="str">
        <f>IFERROR(INDEX(Výskyt[[poradie]:[kód-P]],MATCH(A402,Výskyt[poradie],0),2),"")</f>
        <v/>
      </c>
      <c r="C402" s="21" t="str">
        <f>IFERROR(INDEX(Cenník[#Data],MATCH($B402,Cenník[Kód]),2),"")</f>
        <v/>
      </c>
      <c r="D402" s="22" t="str">
        <f>IFERROR(INDEX(Výskyt[[Kód]:[ks]],MATCH(B402,Výskyt[Kód]),2),"")</f>
        <v/>
      </c>
      <c r="E402" s="23" t="str">
        <f>IFERROR(INDEX(Cenník[#Data],MATCH($B402,Cenník[Kód]),4),"")</f>
        <v/>
      </c>
      <c r="F402" s="24" t="str">
        <f t="shared" si="8"/>
        <v/>
      </c>
      <c r="G402" s="16"/>
    </row>
    <row r="403" spans="1:7" ht="15" customHeight="1" x14ac:dyDescent="0.25">
      <c r="A403" s="20">
        <v>398</v>
      </c>
      <c r="B403" s="21" t="str">
        <f>IFERROR(INDEX(Výskyt[[poradie]:[kód-P]],MATCH(A403,Výskyt[poradie],0),2),"")</f>
        <v/>
      </c>
      <c r="C403" s="21" t="str">
        <f>IFERROR(INDEX(Cenník[#Data],MATCH($B403,Cenník[Kód]),2),"")</f>
        <v/>
      </c>
      <c r="D403" s="22" t="str">
        <f>IFERROR(INDEX(Výskyt[[Kód]:[ks]],MATCH(B403,Výskyt[Kód]),2),"")</f>
        <v/>
      </c>
      <c r="E403" s="23" t="str">
        <f>IFERROR(INDEX(Cenník[#Data],MATCH($B403,Cenník[Kód]),4),"")</f>
        <v/>
      </c>
      <c r="F403" s="24" t="str">
        <f t="shared" si="8"/>
        <v/>
      </c>
      <c r="G403" s="16"/>
    </row>
    <row r="404" spans="1:7" ht="15" customHeight="1" x14ac:dyDescent="0.25">
      <c r="A404" s="20">
        <v>399</v>
      </c>
      <c r="B404" s="21" t="str">
        <f>IFERROR(INDEX(Výskyt[[poradie]:[kód-P]],MATCH(A404,Výskyt[poradie],0),2),"")</f>
        <v/>
      </c>
      <c r="C404" s="21" t="str">
        <f>IFERROR(INDEX(Cenník[#Data],MATCH($B404,Cenník[Kód]),2),"")</f>
        <v/>
      </c>
      <c r="D404" s="22" t="str">
        <f>IFERROR(INDEX(Výskyt[[Kód]:[ks]],MATCH(B404,Výskyt[Kód]),2),"")</f>
        <v/>
      </c>
      <c r="E404" s="23" t="str">
        <f>IFERROR(INDEX(Cenník[#Data],MATCH($B404,Cenník[Kód]),4),"")</f>
        <v/>
      </c>
      <c r="F404" s="24" t="str">
        <f t="shared" si="8"/>
        <v/>
      </c>
      <c r="G404" s="16"/>
    </row>
    <row r="405" spans="1:7" ht="15" customHeight="1" x14ac:dyDescent="0.25">
      <c r="A405" s="20">
        <v>400</v>
      </c>
      <c r="B405" s="21" t="str">
        <f>IFERROR(INDEX(Výskyt[[poradie]:[kód-P]],MATCH(A405,Výskyt[poradie],0),2),"")</f>
        <v/>
      </c>
      <c r="C405" s="21" t="str">
        <f>IFERROR(INDEX(Cenník[#Data],MATCH($B405,Cenník[Kód]),2),"")</f>
        <v/>
      </c>
      <c r="D405" s="22" t="str">
        <f>IFERROR(INDEX(Výskyt[[Kód]:[ks]],MATCH(B405,Výskyt[Kód]),2),"")</f>
        <v/>
      </c>
      <c r="E405" s="23" t="str">
        <f>IFERROR(INDEX(Cenník[#Data],MATCH($B405,Cenník[Kód]),4),"")</f>
        <v/>
      </c>
      <c r="F405" s="24" t="str">
        <f t="shared" si="8"/>
        <v/>
      </c>
      <c r="G405" s="16"/>
    </row>
    <row r="406" spans="1:7" ht="15" customHeight="1" x14ac:dyDescent="0.25">
      <c r="A406" s="20">
        <v>401</v>
      </c>
      <c r="B406" s="21" t="str">
        <f>IFERROR(INDEX(Výskyt[[poradie]:[kód-P]],MATCH(A406,Výskyt[poradie],0),2),"")</f>
        <v/>
      </c>
      <c r="C406" s="21" t="str">
        <f>IFERROR(INDEX(Cenník[#Data],MATCH($B406,Cenník[Kód]),2),"")</f>
        <v/>
      </c>
      <c r="D406" s="22" t="str">
        <f>IFERROR(INDEX(Výskyt[[Kód]:[ks]],MATCH(B406,Výskyt[Kód]),2),"")</f>
        <v/>
      </c>
      <c r="E406" s="23" t="str">
        <f>IFERROR(INDEX(Cenník[#Data],MATCH($B406,Cenník[Kód]),4),"")</f>
        <v/>
      </c>
      <c r="F406" s="24" t="str">
        <f t="shared" si="8"/>
        <v/>
      </c>
      <c r="G406" s="16"/>
    </row>
    <row r="407" spans="1:7" ht="15" customHeight="1" x14ac:dyDescent="0.25">
      <c r="A407" s="20">
        <v>402</v>
      </c>
      <c r="B407" s="21" t="str">
        <f>IFERROR(INDEX(Výskyt[[poradie]:[kód-P]],MATCH(A407,Výskyt[poradie],0),2),"")</f>
        <v/>
      </c>
      <c r="C407" s="21" t="str">
        <f>IFERROR(INDEX(Cenník[#Data],MATCH($B407,Cenník[Kód]),2),"")</f>
        <v/>
      </c>
      <c r="D407" s="22" t="str">
        <f>IFERROR(INDEX(Výskyt[[Kód]:[ks]],MATCH(B407,Výskyt[Kód]),2),"")</f>
        <v/>
      </c>
      <c r="E407" s="23" t="str">
        <f>IFERROR(INDEX(Cenník[#Data],MATCH($B407,Cenník[Kód]),4),"")</f>
        <v/>
      </c>
      <c r="F407" s="24" t="str">
        <f t="shared" si="8"/>
        <v/>
      </c>
      <c r="G407" s="16"/>
    </row>
    <row r="408" spans="1:7" ht="15" customHeight="1" x14ac:dyDescent="0.25">
      <c r="A408" s="20">
        <v>403</v>
      </c>
      <c r="B408" s="21" t="str">
        <f>IFERROR(INDEX(Výskyt[[poradie]:[kód-P]],MATCH(A408,Výskyt[poradie],0),2),"")</f>
        <v/>
      </c>
      <c r="C408" s="21" t="str">
        <f>IFERROR(INDEX(Cenník[#Data],MATCH($B408,Cenník[Kód]),2),"")</f>
        <v/>
      </c>
      <c r="D408" s="22" t="str">
        <f>IFERROR(INDEX(Výskyt[[Kód]:[ks]],MATCH(B408,Výskyt[Kód]),2),"")</f>
        <v/>
      </c>
      <c r="E408" s="23" t="str">
        <f>IFERROR(INDEX(Cenník[#Data],MATCH($B408,Cenník[Kód]),4),"")</f>
        <v/>
      </c>
      <c r="F408" s="24" t="str">
        <f t="shared" si="8"/>
        <v/>
      </c>
      <c r="G408" s="16"/>
    </row>
    <row r="409" spans="1:7" ht="15" customHeight="1" x14ac:dyDescent="0.25">
      <c r="A409" s="20">
        <v>404</v>
      </c>
      <c r="B409" s="21" t="str">
        <f>IFERROR(INDEX(Výskyt[[poradie]:[kód-P]],MATCH(A409,Výskyt[poradie],0),2),"")</f>
        <v/>
      </c>
      <c r="C409" s="21" t="str">
        <f>IFERROR(INDEX(Cenník[#Data],MATCH($B409,Cenník[Kód]),2),"")</f>
        <v/>
      </c>
      <c r="D409" s="22" t="str">
        <f>IFERROR(INDEX(Výskyt[[Kód]:[ks]],MATCH(B409,Výskyt[Kód]),2),"")</f>
        <v/>
      </c>
      <c r="E409" s="23" t="str">
        <f>IFERROR(INDEX(Cenník[#Data],MATCH($B409,Cenník[Kód]),4),"")</f>
        <v/>
      </c>
      <c r="F409" s="24" t="str">
        <f t="shared" si="8"/>
        <v/>
      </c>
      <c r="G409" s="16"/>
    </row>
    <row r="410" spans="1:7" ht="15" customHeight="1" x14ac:dyDescent="0.25">
      <c r="A410" s="20">
        <v>405</v>
      </c>
      <c r="B410" s="21" t="str">
        <f>IFERROR(INDEX(Výskyt[[poradie]:[kód-P]],MATCH(A410,Výskyt[poradie],0),2),"")</f>
        <v/>
      </c>
      <c r="C410" s="21" t="str">
        <f>IFERROR(INDEX(Cenník[#Data],MATCH($B410,Cenník[Kód]),2),"")</f>
        <v/>
      </c>
      <c r="D410" s="22" t="str">
        <f>IFERROR(INDEX(Výskyt[[Kód]:[ks]],MATCH(B410,Výskyt[Kód]),2),"")</f>
        <v/>
      </c>
      <c r="E410" s="23" t="str">
        <f>IFERROR(INDEX(Cenník[#Data],MATCH($B410,Cenník[Kód]),4),"")</f>
        <v/>
      </c>
      <c r="F410" s="24" t="str">
        <f t="shared" si="8"/>
        <v/>
      </c>
      <c r="G410" s="16"/>
    </row>
    <row r="411" spans="1:7" ht="15" customHeight="1" x14ac:dyDescent="0.25">
      <c r="A411" s="20">
        <v>406</v>
      </c>
      <c r="B411" s="21" t="str">
        <f>IFERROR(INDEX(Výskyt[[poradie]:[kód-P]],MATCH(A411,Výskyt[poradie],0),2),"")</f>
        <v/>
      </c>
      <c r="C411" s="21" t="str">
        <f>IFERROR(INDEX(Cenník[#Data],MATCH($B411,Cenník[Kód]),2),"")</f>
        <v/>
      </c>
      <c r="D411" s="22" t="str">
        <f>IFERROR(INDEX(Výskyt[[Kód]:[ks]],MATCH(B411,Výskyt[Kód]),2),"")</f>
        <v/>
      </c>
      <c r="E411" s="23" t="str">
        <f>IFERROR(INDEX(Cenník[#Data],MATCH($B411,Cenník[Kód]),4),"")</f>
        <v/>
      </c>
      <c r="F411" s="24" t="str">
        <f t="shared" si="8"/>
        <v/>
      </c>
      <c r="G411" s="16"/>
    </row>
    <row r="412" spans="1:7" ht="15" customHeight="1" x14ac:dyDescent="0.25">
      <c r="A412" s="20">
        <v>407</v>
      </c>
      <c r="B412" s="21" t="str">
        <f>IFERROR(INDEX(Výskyt[[poradie]:[kód-P]],MATCH(A412,Výskyt[poradie],0),2),"")</f>
        <v/>
      </c>
      <c r="C412" s="21" t="str">
        <f>IFERROR(INDEX(Cenník[#Data],MATCH($B412,Cenník[Kód]),2),"")</f>
        <v/>
      </c>
      <c r="D412" s="22" t="str">
        <f>IFERROR(INDEX(Výskyt[[Kód]:[ks]],MATCH(B412,Výskyt[Kód]),2),"")</f>
        <v/>
      </c>
      <c r="E412" s="23" t="str">
        <f>IFERROR(INDEX(Cenník[#Data],MATCH($B412,Cenník[Kód]),4),"")</f>
        <v/>
      </c>
      <c r="F412" s="24" t="str">
        <f t="shared" si="8"/>
        <v/>
      </c>
      <c r="G412" s="16"/>
    </row>
    <row r="413" spans="1:7" ht="15" customHeight="1" x14ac:dyDescent="0.25">
      <c r="A413" s="20">
        <v>408</v>
      </c>
      <c r="B413" s="21" t="str">
        <f>IFERROR(INDEX(Výskyt[[poradie]:[kód-P]],MATCH(A413,Výskyt[poradie],0),2),"")</f>
        <v/>
      </c>
      <c r="C413" s="21" t="str">
        <f>IFERROR(INDEX(Cenník[#Data],MATCH($B413,Cenník[Kód]),2),"")</f>
        <v/>
      </c>
      <c r="D413" s="22" t="str">
        <f>IFERROR(INDEX(Výskyt[[Kód]:[ks]],MATCH(B413,Výskyt[Kód]),2),"")</f>
        <v/>
      </c>
      <c r="E413" s="23" t="str">
        <f>IFERROR(INDEX(Cenník[#Data],MATCH($B413,Cenník[Kód]),4),"")</f>
        <v/>
      </c>
      <c r="F413" s="24" t="str">
        <f t="shared" si="8"/>
        <v/>
      </c>
      <c r="G413" s="16"/>
    </row>
    <row r="414" spans="1:7" ht="15" customHeight="1" x14ac:dyDescent="0.25">
      <c r="A414" s="20">
        <v>409</v>
      </c>
      <c r="B414" s="21" t="str">
        <f>IFERROR(INDEX(Výskyt[[poradie]:[kód-P]],MATCH(A414,Výskyt[poradie],0),2),"")</f>
        <v/>
      </c>
      <c r="C414" s="21" t="str">
        <f>IFERROR(INDEX(Cenník[#Data],MATCH($B414,Cenník[Kód]),2),"")</f>
        <v/>
      </c>
      <c r="D414" s="22" t="str">
        <f>IFERROR(INDEX(Výskyt[[Kód]:[ks]],MATCH(B414,Výskyt[Kód]),2),"")</f>
        <v/>
      </c>
      <c r="E414" s="23" t="str">
        <f>IFERROR(INDEX(Cenník[#Data],MATCH($B414,Cenník[Kód]),4),"")</f>
        <v/>
      </c>
      <c r="F414" s="24" t="str">
        <f t="shared" si="8"/>
        <v/>
      </c>
      <c r="G414" s="16"/>
    </row>
    <row r="415" spans="1:7" ht="15" customHeight="1" x14ac:dyDescent="0.25">
      <c r="A415" s="20">
        <v>410</v>
      </c>
      <c r="B415" s="21" t="str">
        <f>IFERROR(INDEX(Výskyt[[poradie]:[kód-P]],MATCH(A415,Výskyt[poradie],0),2),"")</f>
        <v/>
      </c>
      <c r="C415" s="21" t="str">
        <f>IFERROR(INDEX(Cenník[#Data],MATCH($B415,Cenník[Kód]),2),"")</f>
        <v/>
      </c>
      <c r="D415" s="22" t="str">
        <f>IFERROR(INDEX(Výskyt[[Kód]:[ks]],MATCH(B415,Výskyt[Kód]),2),"")</f>
        <v/>
      </c>
      <c r="E415" s="23" t="str">
        <f>IFERROR(INDEX(Cenník[#Data],MATCH($B415,Cenník[Kód]),4),"")</f>
        <v/>
      </c>
      <c r="F415" s="24" t="str">
        <f t="shared" si="8"/>
        <v/>
      </c>
      <c r="G415" s="16"/>
    </row>
    <row r="416" spans="1:7" ht="15" customHeight="1" x14ac:dyDescent="0.25">
      <c r="A416" s="20">
        <v>411</v>
      </c>
      <c r="B416" s="21" t="str">
        <f>IFERROR(INDEX(Výskyt[[poradie]:[kód-P]],MATCH(A416,Výskyt[poradie],0),2),"")</f>
        <v/>
      </c>
      <c r="C416" s="21" t="str">
        <f>IFERROR(INDEX(Cenník[#Data],MATCH($B416,Cenník[Kód]),2),"")</f>
        <v/>
      </c>
      <c r="D416" s="22" t="str">
        <f>IFERROR(INDEX(Výskyt[[Kód]:[ks]],MATCH(B416,Výskyt[Kód]),2),"")</f>
        <v/>
      </c>
      <c r="E416" s="23" t="str">
        <f>IFERROR(INDEX(Cenník[#Data],MATCH($B416,Cenník[Kód]),4),"")</f>
        <v/>
      </c>
      <c r="F416" s="24" t="str">
        <f t="shared" si="8"/>
        <v/>
      </c>
      <c r="G416" s="16"/>
    </row>
    <row r="417" spans="1:7" ht="15" customHeight="1" x14ac:dyDescent="0.25">
      <c r="A417" s="20">
        <v>412</v>
      </c>
      <c r="B417" s="21" t="str">
        <f>IFERROR(INDEX(Výskyt[[poradie]:[kód-P]],MATCH(A417,Výskyt[poradie],0),2),"")</f>
        <v/>
      </c>
      <c r="C417" s="21" t="str">
        <f>IFERROR(INDEX(Cenník[#Data],MATCH($B417,Cenník[Kód]),2),"")</f>
        <v/>
      </c>
      <c r="D417" s="22" t="str">
        <f>IFERROR(INDEX(Výskyt[[Kód]:[ks]],MATCH(B417,Výskyt[Kód]),2),"")</f>
        <v/>
      </c>
      <c r="E417" s="23" t="str">
        <f>IFERROR(INDEX(Cenník[#Data],MATCH($B417,Cenník[Kód]),4),"")</f>
        <v/>
      </c>
      <c r="F417" s="24" t="str">
        <f t="shared" si="8"/>
        <v/>
      </c>
      <c r="G417"/>
    </row>
    <row r="418" spans="1:7" ht="15" customHeight="1" x14ac:dyDescent="0.25">
      <c r="A418" s="20">
        <v>413</v>
      </c>
      <c r="B418" s="21" t="str">
        <f>IFERROR(INDEX(Výskyt[[poradie]:[kód-P]],MATCH(A418,Výskyt[poradie],0),2),"")</f>
        <v/>
      </c>
      <c r="C418" s="21" t="str">
        <f>IFERROR(INDEX(Cenník[#Data],MATCH($B418,Cenník[Kód]),2),"")</f>
        <v/>
      </c>
      <c r="D418" s="22" t="str">
        <f>IFERROR(INDEX(Výskyt[[Kód]:[ks]],MATCH(B418,Výskyt[Kód]),2),"")</f>
        <v/>
      </c>
      <c r="E418" s="23" t="str">
        <f>IFERROR(INDEX(Cenník[#Data],MATCH($B418,Cenník[Kód]),4),"")</f>
        <v/>
      </c>
      <c r="F418" s="24" t="str">
        <f t="shared" si="8"/>
        <v/>
      </c>
      <c r="G418"/>
    </row>
    <row r="419" spans="1:7" x14ac:dyDescent="0.25">
      <c r="A419" s="20">
        <v>414</v>
      </c>
      <c r="B419" s="21" t="str">
        <f>IFERROR(INDEX(Výskyt[[poradie]:[kód-P]],MATCH(A419,Výskyt[poradie],0),2),"")</f>
        <v/>
      </c>
      <c r="C419" s="21" t="str">
        <f>IFERROR(INDEX(Cenník[#Data],MATCH($B419,Cenník[Kód]),2),"")</f>
        <v/>
      </c>
      <c r="D419" s="22" t="str">
        <f>IFERROR(INDEX(Výskyt[[Kód]:[ks]],MATCH(B419,Výskyt[Kód]),2),"")</f>
        <v/>
      </c>
      <c r="E419" s="23" t="str">
        <f>IFERROR(INDEX(Cenník[#Data],MATCH($B419,Cenník[Kód]),4),"")</f>
        <v/>
      </c>
      <c r="F419" s="24" t="str">
        <f t="shared" ref="F419:F473" si="9">IFERROR(D419*E419,"")</f>
        <v/>
      </c>
      <c r="G419"/>
    </row>
    <row r="420" spans="1:7" x14ac:dyDescent="0.25">
      <c r="A420" s="20">
        <v>415</v>
      </c>
      <c r="B420" s="21" t="str">
        <f>IFERROR(INDEX(Výskyt[[poradie]:[kód-P]],MATCH(A420,Výskyt[poradie],0),2),"")</f>
        <v/>
      </c>
      <c r="C420" s="21" t="str">
        <f>IFERROR(INDEX(Cenník[#Data],MATCH($B420,Cenník[Kód]),2),"")</f>
        <v/>
      </c>
      <c r="D420" s="22" t="str">
        <f>IFERROR(INDEX(Výskyt[[Kód]:[ks]],MATCH(B420,Výskyt[Kód]),2),"")</f>
        <v/>
      </c>
      <c r="E420" s="23" t="str">
        <f>IFERROR(INDEX(Cenník[#Data],MATCH($B420,Cenník[Kód]),4),"")</f>
        <v/>
      </c>
      <c r="F420" s="24" t="str">
        <f t="shared" si="9"/>
        <v/>
      </c>
      <c r="G420"/>
    </row>
    <row r="421" spans="1:7" x14ac:dyDescent="0.25">
      <c r="A421" s="20">
        <v>416</v>
      </c>
      <c r="B421" s="21" t="str">
        <f>IFERROR(INDEX(Výskyt[[poradie]:[kód-P]],MATCH(A421,Výskyt[poradie],0),2),"")</f>
        <v/>
      </c>
      <c r="C421" s="21" t="str">
        <f>IFERROR(INDEX(Cenník[#Data],MATCH($B421,Cenník[Kód]),2),"")</f>
        <v/>
      </c>
      <c r="D421" s="22" t="str">
        <f>IFERROR(INDEX(Výskyt[[Kód]:[ks]],MATCH(B421,Výskyt[Kód]),2),"")</f>
        <v/>
      </c>
      <c r="E421" s="23" t="str">
        <f>IFERROR(INDEX(Cenník[#Data],MATCH($B421,Cenník[Kód]),4),"")</f>
        <v/>
      </c>
      <c r="F421" s="24" t="str">
        <f t="shared" si="9"/>
        <v/>
      </c>
      <c r="G421"/>
    </row>
    <row r="422" spans="1:7" x14ac:dyDescent="0.25">
      <c r="A422" s="20">
        <v>417</v>
      </c>
      <c r="B422" s="21" t="str">
        <f>IFERROR(INDEX(Výskyt[[poradie]:[kód-P]],MATCH(A422,Výskyt[poradie],0),2),"")</f>
        <v/>
      </c>
      <c r="C422" s="21" t="str">
        <f>IFERROR(INDEX(Cenník[#Data],MATCH($B422,Cenník[Kód]),2),"")</f>
        <v/>
      </c>
      <c r="D422" s="22" t="str">
        <f>IFERROR(INDEX(Výskyt[[Kód]:[ks]],MATCH(B422,Výskyt[Kód]),2),"")</f>
        <v/>
      </c>
      <c r="E422" s="23" t="str">
        <f>IFERROR(INDEX(Cenník[#Data],MATCH($B422,Cenník[Kód]),4),"")</f>
        <v/>
      </c>
      <c r="F422" s="24" t="str">
        <f t="shared" si="9"/>
        <v/>
      </c>
      <c r="G422"/>
    </row>
    <row r="423" spans="1:7" x14ac:dyDescent="0.25">
      <c r="A423" s="20">
        <v>418</v>
      </c>
      <c r="B423" s="21" t="str">
        <f>IFERROR(INDEX(Výskyt[[poradie]:[kód-P]],MATCH(A423,Výskyt[poradie],0),2),"")</f>
        <v/>
      </c>
      <c r="C423" s="21" t="str">
        <f>IFERROR(INDEX(Cenník[#Data],MATCH($B423,Cenník[Kód]),2),"")</f>
        <v/>
      </c>
      <c r="D423" s="22" t="str">
        <f>IFERROR(INDEX(Výskyt[[Kód]:[ks]],MATCH(B423,Výskyt[Kód]),2),"")</f>
        <v/>
      </c>
      <c r="E423" s="23" t="str">
        <f>IFERROR(INDEX(Cenník[#Data],MATCH($B423,Cenník[Kód]),4),"")</f>
        <v/>
      </c>
      <c r="F423" s="24" t="str">
        <f t="shared" si="9"/>
        <v/>
      </c>
      <c r="G423"/>
    </row>
    <row r="424" spans="1:7" x14ac:dyDescent="0.25">
      <c r="A424" s="20">
        <v>419</v>
      </c>
      <c r="B424" s="21" t="str">
        <f>IFERROR(INDEX(Výskyt[[poradie]:[kód-P]],MATCH(A424,Výskyt[poradie],0),2),"")</f>
        <v/>
      </c>
      <c r="C424" s="21" t="str">
        <f>IFERROR(INDEX(Cenník[#Data],MATCH($B424,Cenník[Kód]),2),"")</f>
        <v/>
      </c>
      <c r="D424" s="22" t="str">
        <f>IFERROR(INDEX(Výskyt[[Kód]:[ks]],MATCH(B424,Výskyt[Kód]),2),"")</f>
        <v/>
      </c>
      <c r="E424" s="23" t="str">
        <f>IFERROR(INDEX(Cenník[#Data],MATCH($B424,Cenník[Kód]),4),"")</f>
        <v/>
      </c>
      <c r="F424" s="24" t="str">
        <f t="shared" si="9"/>
        <v/>
      </c>
      <c r="G424"/>
    </row>
    <row r="425" spans="1:7" x14ac:dyDescent="0.25">
      <c r="A425" s="20">
        <v>420</v>
      </c>
      <c r="B425" s="21" t="str">
        <f>IFERROR(INDEX(Výskyt[[poradie]:[kód-P]],MATCH(A425,Výskyt[poradie],0),2),"")</f>
        <v/>
      </c>
      <c r="C425" s="21" t="str">
        <f>IFERROR(INDEX(Cenník[#Data],MATCH($B425,Cenník[Kód]),2),"")</f>
        <v/>
      </c>
      <c r="D425" s="22" t="str">
        <f>IFERROR(INDEX(Výskyt[[Kód]:[ks]],MATCH(B425,Výskyt[Kód]),2),"")</f>
        <v/>
      </c>
      <c r="E425" s="23" t="str">
        <f>IFERROR(INDEX(Cenník[#Data],MATCH($B425,Cenník[Kód]),4),"")</f>
        <v/>
      </c>
      <c r="F425" s="24" t="str">
        <f t="shared" si="9"/>
        <v/>
      </c>
      <c r="G425"/>
    </row>
    <row r="426" spans="1:7" x14ac:dyDescent="0.25">
      <c r="A426" s="20">
        <v>421</v>
      </c>
      <c r="B426" s="21" t="str">
        <f>IFERROR(INDEX(Výskyt[[poradie]:[kód-P]],MATCH(A426,Výskyt[poradie],0),2),"")</f>
        <v/>
      </c>
      <c r="C426" s="21" t="str">
        <f>IFERROR(INDEX(Cenník[#Data],MATCH($B426,Cenník[Kód]),2),"")</f>
        <v/>
      </c>
      <c r="D426" s="22" t="str">
        <f>IFERROR(INDEX(Výskyt[[Kód]:[ks]],MATCH(B426,Výskyt[Kód]),2),"")</f>
        <v/>
      </c>
      <c r="E426" s="23" t="str">
        <f>IFERROR(INDEX(Cenník[#Data],MATCH($B426,Cenník[Kód]),4),"")</f>
        <v/>
      </c>
      <c r="F426" s="24" t="str">
        <f t="shared" si="9"/>
        <v/>
      </c>
      <c r="G426"/>
    </row>
    <row r="427" spans="1:7" x14ac:dyDescent="0.25">
      <c r="A427" s="20">
        <v>422</v>
      </c>
      <c r="B427" s="21" t="str">
        <f>IFERROR(INDEX(Výskyt[[poradie]:[kód-P]],MATCH(A427,Výskyt[poradie],0),2),"")</f>
        <v/>
      </c>
      <c r="C427" s="21" t="str">
        <f>IFERROR(INDEX(Cenník[#Data],MATCH($B427,Cenník[Kód]),2),"")</f>
        <v/>
      </c>
      <c r="D427" s="22" t="str">
        <f>IFERROR(INDEX(Výskyt[[Kód]:[ks]],MATCH(B427,Výskyt[Kód]),2),"")</f>
        <v/>
      </c>
      <c r="E427" s="23" t="str">
        <f>IFERROR(INDEX(Cenník[#Data],MATCH($B427,Cenník[Kód]),4),"")</f>
        <v/>
      </c>
      <c r="F427" s="24" t="str">
        <f t="shared" si="9"/>
        <v/>
      </c>
      <c r="G427"/>
    </row>
    <row r="428" spans="1:7" x14ac:dyDescent="0.25">
      <c r="A428" s="20">
        <v>423</v>
      </c>
      <c r="B428" s="21" t="str">
        <f>IFERROR(INDEX(Výskyt[[poradie]:[kód-P]],MATCH(A428,Výskyt[poradie],0),2),"")</f>
        <v/>
      </c>
      <c r="C428" s="21" t="str">
        <f>IFERROR(INDEX(Cenník[#Data],MATCH($B428,Cenník[Kód]),2),"")</f>
        <v/>
      </c>
      <c r="D428" s="22" t="str">
        <f>IFERROR(INDEX(Výskyt[[Kód]:[ks]],MATCH(B428,Výskyt[Kód]),2),"")</f>
        <v/>
      </c>
      <c r="E428" s="23" t="str">
        <f>IFERROR(INDEX(Cenník[#Data],MATCH($B428,Cenník[Kód]),4),"")</f>
        <v/>
      </c>
      <c r="F428" s="24" t="str">
        <f t="shared" si="9"/>
        <v/>
      </c>
      <c r="G428"/>
    </row>
    <row r="429" spans="1:7" x14ac:dyDescent="0.25">
      <c r="A429" s="20">
        <v>424</v>
      </c>
      <c r="B429" s="21" t="str">
        <f>IFERROR(INDEX(Výskyt[[poradie]:[kód-P]],MATCH(A429,Výskyt[poradie],0),2),"")</f>
        <v/>
      </c>
      <c r="C429" s="21" t="str">
        <f>IFERROR(INDEX(Cenník[#Data],MATCH($B429,Cenník[Kód]),2),"")</f>
        <v/>
      </c>
      <c r="D429" s="22" t="str">
        <f>IFERROR(INDEX(Výskyt[[Kód]:[ks]],MATCH(B429,Výskyt[Kód]),2),"")</f>
        <v/>
      </c>
      <c r="E429" s="23" t="str">
        <f>IFERROR(INDEX(Cenník[#Data],MATCH($B429,Cenník[Kód]),4),"")</f>
        <v/>
      </c>
      <c r="F429" s="24" t="str">
        <f t="shared" si="9"/>
        <v/>
      </c>
      <c r="G429"/>
    </row>
    <row r="430" spans="1:7" x14ac:dyDescent="0.25">
      <c r="A430" s="20">
        <v>425</v>
      </c>
      <c r="B430" s="21" t="str">
        <f>IFERROR(INDEX(Výskyt[[poradie]:[kód-P]],MATCH(A430,Výskyt[poradie],0),2),"")</f>
        <v/>
      </c>
      <c r="C430" s="21" t="str">
        <f>IFERROR(INDEX(Cenník[#Data],MATCH($B430,Cenník[Kód]),2),"")</f>
        <v/>
      </c>
      <c r="D430" s="22" t="str">
        <f>IFERROR(INDEX(Výskyt[[Kód]:[ks]],MATCH(B430,Výskyt[Kód]),2),"")</f>
        <v/>
      </c>
      <c r="E430" s="23" t="str">
        <f>IFERROR(INDEX(Cenník[#Data],MATCH($B430,Cenník[Kód]),4),"")</f>
        <v/>
      </c>
      <c r="F430" s="24" t="str">
        <f t="shared" si="9"/>
        <v/>
      </c>
      <c r="G430"/>
    </row>
    <row r="431" spans="1:7" x14ac:dyDescent="0.25">
      <c r="A431" s="20">
        <v>426</v>
      </c>
      <c r="B431" s="21" t="str">
        <f>IFERROR(INDEX(Výskyt[[poradie]:[kód-P]],MATCH(A431,Výskyt[poradie],0),2),"")</f>
        <v/>
      </c>
      <c r="C431" s="21" t="str">
        <f>IFERROR(INDEX(Cenník[#Data],MATCH($B431,Cenník[Kód]),2),"")</f>
        <v/>
      </c>
      <c r="D431" s="22" t="str">
        <f>IFERROR(INDEX(Výskyt[[Kód]:[ks]],MATCH(B431,Výskyt[Kód]),2),"")</f>
        <v/>
      </c>
      <c r="E431" s="23" t="str">
        <f>IFERROR(INDEX(Cenník[#Data],MATCH($B431,Cenník[Kód]),4),"")</f>
        <v/>
      </c>
      <c r="F431" s="24" t="str">
        <f t="shared" si="9"/>
        <v/>
      </c>
      <c r="G431"/>
    </row>
    <row r="432" spans="1:7" x14ac:dyDescent="0.25">
      <c r="A432" s="20">
        <v>427</v>
      </c>
      <c r="B432" s="21" t="str">
        <f>IFERROR(INDEX(Výskyt[[poradie]:[kód-P]],MATCH(A432,Výskyt[poradie],0),2),"")</f>
        <v/>
      </c>
      <c r="C432" s="21" t="str">
        <f>IFERROR(INDEX(Cenník[#Data],MATCH($B432,Cenník[Kód]),2),"")</f>
        <v/>
      </c>
      <c r="D432" s="22" t="str">
        <f>IFERROR(INDEX(Výskyt[[Kód]:[ks]],MATCH(B432,Výskyt[Kód]),2),"")</f>
        <v/>
      </c>
      <c r="E432" s="23" t="str">
        <f>IFERROR(INDEX(Cenník[#Data],MATCH($B432,Cenník[Kód]),4),"")</f>
        <v/>
      </c>
      <c r="F432" s="24" t="str">
        <f t="shared" si="9"/>
        <v/>
      </c>
      <c r="G432"/>
    </row>
    <row r="433" spans="1:7" x14ac:dyDescent="0.25">
      <c r="A433" s="20">
        <v>428</v>
      </c>
      <c r="B433" s="21" t="str">
        <f>IFERROR(INDEX(Výskyt[[poradie]:[kód-P]],MATCH(A433,Výskyt[poradie],0),2),"")</f>
        <v/>
      </c>
      <c r="C433" s="21" t="str">
        <f>IFERROR(INDEX(Cenník[#Data],MATCH($B433,Cenník[Kód]),2),"")</f>
        <v/>
      </c>
      <c r="D433" s="22" t="str">
        <f>IFERROR(INDEX(Výskyt[[Kód]:[ks]],MATCH(B433,Výskyt[Kód]),2),"")</f>
        <v/>
      </c>
      <c r="E433" s="23" t="str">
        <f>IFERROR(INDEX(Cenník[#Data],MATCH($B433,Cenník[Kód]),4),"")</f>
        <v/>
      </c>
      <c r="F433" s="24" t="str">
        <f t="shared" si="9"/>
        <v/>
      </c>
      <c r="G433"/>
    </row>
    <row r="434" spans="1:7" x14ac:dyDescent="0.25">
      <c r="A434" s="20">
        <v>429</v>
      </c>
      <c r="B434" s="21" t="str">
        <f>IFERROR(INDEX(Výskyt[[poradie]:[kód-P]],MATCH(A434,Výskyt[poradie],0),2),"")</f>
        <v/>
      </c>
      <c r="C434" s="21" t="str">
        <f>IFERROR(INDEX(Cenník[#Data],MATCH($B434,Cenník[Kód]),2),"")</f>
        <v/>
      </c>
      <c r="D434" s="22" t="str">
        <f>IFERROR(INDEX(Výskyt[[Kód]:[ks]],MATCH(B434,Výskyt[Kód]),2),"")</f>
        <v/>
      </c>
      <c r="E434" s="23" t="str">
        <f>IFERROR(INDEX(Cenník[#Data],MATCH($B434,Cenník[Kód]),4),"")</f>
        <v/>
      </c>
      <c r="F434" s="24" t="str">
        <f t="shared" si="9"/>
        <v/>
      </c>
      <c r="G434"/>
    </row>
    <row r="435" spans="1:7" x14ac:dyDescent="0.25">
      <c r="A435" s="20">
        <v>430</v>
      </c>
      <c r="B435" s="21" t="str">
        <f>IFERROR(INDEX(Výskyt[[poradie]:[kód-P]],MATCH(A435,Výskyt[poradie],0),2),"")</f>
        <v/>
      </c>
      <c r="C435" s="21" t="str">
        <f>IFERROR(INDEX(Cenník[#Data],MATCH($B435,Cenník[Kód]),2),"")</f>
        <v/>
      </c>
      <c r="D435" s="22" t="str">
        <f>IFERROR(INDEX(Výskyt[[Kód]:[ks]],MATCH(B435,Výskyt[Kód]),2),"")</f>
        <v/>
      </c>
      <c r="E435" s="23" t="str">
        <f>IFERROR(INDEX(Cenník[#Data],MATCH($B435,Cenník[Kód]),4),"")</f>
        <v/>
      </c>
      <c r="F435" s="24" t="str">
        <f t="shared" si="9"/>
        <v/>
      </c>
      <c r="G435"/>
    </row>
    <row r="436" spans="1:7" x14ac:dyDescent="0.25">
      <c r="A436" s="20">
        <v>431</v>
      </c>
      <c r="B436" s="21" t="str">
        <f>IFERROR(INDEX(Výskyt[[poradie]:[kód-P]],MATCH(A436,Výskyt[poradie],0),2),"")</f>
        <v/>
      </c>
      <c r="C436" s="21" t="str">
        <f>IFERROR(INDEX(Cenník[#Data],MATCH($B436,Cenník[Kód]),2),"")</f>
        <v/>
      </c>
      <c r="D436" s="22" t="str">
        <f>IFERROR(INDEX(Výskyt[[Kód]:[ks]],MATCH(B436,Výskyt[Kód]),2),"")</f>
        <v/>
      </c>
      <c r="E436" s="23" t="str">
        <f>IFERROR(INDEX(Cenník[#Data],MATCH($B436,Cenník[Kód]),4),"")</f>
        <v/>
      </c>
      <c r="F436" s="24" t="str">
        <f t="shared" si="9"/>
        <v/>
      </c>
      <c r="G436"/>
    </row>
    <row r="437" spans="1:7" x14ac:dyDescent="0.25">
      <c r="A437" s="20">
        <v>432</v>
      </c>
      <c r="B437" s="21" t="str">
        <f>IFERROR(INDEX(Výskyt[[poradie]:[kód-P]],MATCH(A437,Výskyt[poradie],0),2),"")</f>
        <v/>
      </c>
      <c r="C437" s="21" t="str">
        <f>IFERROR(INDEX(Cenník[#Data],MATCH($B437,Cenník[Kód]),2),"")</f>
        <v/>
      </c>
      <c r="D437" s="22" t="str">
        <f>IFERROR(INDEX(Výskyt[[Kód]:[ks]],MATCH(B437,Výskyt[Kód]),2),"")</f>
        <v/>
      </c>
      <c r="E437" s="23" t="str">
        <f>IFERROR(INDEX(Cenník[#Data],MATCH($B437,Cenník[Kód]),4),"")</f>
        <v/>
      </c>
      <c r="F437" s="24" t="str">
        <f t="shared" si="9"/>
        <v/>
      </c>
      <c r="G437"/>
    </row>
    <row r="438" spans="1:7" x14ac:dyDescent="0.25">
      <c r="A438" s="20">
        <v>433</v>
      </c>
      <c r="B438" s="21" t="str">
        <f>IFERROR(INDEX(Výskyt[[poradie]:[kód-P]],MATCH(A438,Výskyt[poradie],0),2),"")</f>
        <v/>
      </c>
      <c r="C438" s="21" t="str">
        <f>IFERROR(INDEX(Cenník[#Data],MATCH($B438,Cenník[Kód]),2),"")</f>
        <v/>
      </c>
      <c r="D438" s="22" t="str">
        <f>IFERROR(INDEX(Výskyt[[Kód]:[ks]],MATCH(B438,Výskyt[Kód]),2),"")</f>
        <v/>
      </c>
      <c r="E438" s="23" t="str">
        <f>IFERROR(INDEX(Cenník[#Data],MATCH($B438,Cenník[Kód]),4),"")</f>
        <v/>
      </c>
      <c r="F438" s="24" t="str">
        <f t="shared" si="9"/>
        <v/>
      </c>
      <c r="G438"/>
    </row>
    <row r="439" spans="1:7" x14ac:dyDescent="0.25">
      <c r="A439" s="20">
        <v>434</v>
      </c>
      <c r="B439" s="21" t="str">
        <f>IFERROR(INDEX(Výskyt[[poradie]:[kód-P]],MATCH(A439,Výskyt[poradie],0),2),"")</f>
        <v/>
      </c>
      <c r="C439" s="21" t="str">
        <f>IFERROR(INDEX(Cenník[#Data],MATCH($B439,Cenník[Kód]),2),"")</f>
        <v/>
      </c>
      <c r="D439" s="22" t="str">
        <f>IFERROR(INDEX(Výskyt[[Kód]:[ks]],MATCH(B439,Výskyt[Kód]),2),"")</f>
        <v/>
      </c>
      <c r="E439" s="23" t="str">
        <f>IFERROR(INDEX(Cenník[#Data],MATCH($B439,Cenník[Kód]),4),"")</f>
        <v/>
      </c>
      <c r="F439" s="24" t="str">
        <f t="shared" si="9"/>
        <v/>
      </c>
      <c r="G439"/>
    </row>
    <row r="440" spans="1:7" x14ac:dyDescent="0.25">
      <c r="A440" s="20">
        <v>435</v>
      </c>
      <c r="B440" s="21" t="str">
        <f>IFERROR(INDEX(Výskyt[[poradie]:[kód-P]],MATCH(A440,Výskyt[poradie],0),2),"")</f>
        <v/>
      </c>
      <c r="C440" s="21" t="str">
        <f>IFERROR(INDEX(Cenník[#Data],MATCH($B440,Cenník[Kód]),2),"")</f>
        <v/>
      </c>
      <c r="D440" s="22" t="str">
        <f>IFERROR(INDEX(Výskyt[[Kód]:[ks]],MATCH(B440,Výskyt[Kód]),2),"")</f>
        <v/>
      </c>
      <c r="E440" s="23" t="str">
        <f>IFERROR(INDEX(Cenník[#Data],MATCH($B440,Cenník[Kód]),4),"")</f>
        <v/>
      </c>
      <c r="F440" s="24" t="str">
        <f t="shared" si="9"/>
        <v/>
      </c>
      <c r="G440"/>
    </row>
    <row r="441" spans="1:7" x14ac:dyDescent="0.25">
      <c r="A441" s="20">
        <v>436</v>
      </c>
      <c r="B441" s="21" t="str">
        <f>IFERROR(INDEX(Výskyt[[poradie]:[kód-P]],MATCH(A441,Výskyt[poradie],0),2),"")</f>
        <v/>
      </c>
      <c r="C441" s="21" t="str">
        <f>IFERROR(INDEX(Cenník[#Data],MATCH($B441,Cenník[Kód]),2),"")</f>
        <v/>
      </c>
      <c r="D441" s="22" t="str">
        <f>IFERROR(INDEX(Výskyt[[Kód]:[ks]],MATCH(B441,Výskyt[Kód]),2),"")</f>
        <v/>
      </c>
      <c r="E441" s="23" t="str">
        <f>IFERROR(INDEX(Cenník[#Data],MATCH($B441,Cenník[Kód]),4),"")</f>
        <v/>
      </c>
      <c r="F441" s="24" t="str">
        <f t="shared" si="9"/>
        <v/>
      </c>
      <c r="G441"/>
    </row>
    <row r="442" spans="1:7" x14ac:dyDescent="0.25">
      <c r="A442" s="20">
        <v>437</v>
      </c>
      <c r="B442" s="21" t="str">
        <f>IFERROR(INDEX(Výskyt[[poradie]:[kód-P]],MATCH(A442,Výskyt[poradie],0),2),"")</f>
        <v/>
      </c>
      <c r="C442" s="21" t="str">
        <f>IFERROR(INDEX(Cenník[#Data],MATCH($B442,Cenník[Kód]),2),"")</f>
        <v/>
      </c>
      <c r="D442" s="22" t="str">
        <f>IFERROR(INDEX(Výskyt[[Kód]:[ks]],MATCH(B442,Výskyt[Kód]),2),"")</f>
        <v/>
      </c>
      <c r="E442" s="23" t="str">
        <f>IFERROR(INDEX(Cenník[#Data],MATCH($B442,Cenník[Kód]),4),"")</f>
        <v/>
      </c>
      <c r="F442" s="24" t="str">
        <f t="shared" si="9"/>
        <v/>
      </c>
      <c r="G442"/>
    </row>
    <row r="443" spans="1:7" x14ac:dyDescent="0.25">
      <c r="A443" s="20">
        <v>438</v>
      </c>
      <c r="B443" s="21" t="str">
        <f>IFERROR(INDEX(Výskyt[[poradie]:[kód-P]],MATCH(A443,Výskyt[poradie],0),2),"")</f>
        <v/>
      </c>
      <c r="C443" s="21" t="str">
        <f>IFERROR(INDEX(Cenník[#Data],MATCH($B443,Cenník[Kód]),2),"")</f>
        <v/>
      </c>
      <c r="D443" s="22" t="str">
        <f>IFERROR(INDEX(Výskyt[[Kód]:[ks]],MATCH(B443,Výskyt[Kód]),2),"")</f>
        <v/>
      </c>
      <c r="E443" s="23" t="str">
        <f>IFERROR(INDEX(Cenník[#Data],MATCH($B443,Cenník[Kód]),4),"")</f>
        <v/>
      </c>
      <c r="F443" s="24" t="str">
        <f t="shared" si="9"/>
        <v/>
      </c>
      <c r="G443"/>
    </row>
    <row r="444" spans="1:7" x14ac:dyDescent="0.25">
      <c r="A444" s="20">
        <v>439</v>
      </c>
      <c r="B444" s="21" t="str">
        <f>IFERROR(INDEX(Výskyt[[poradie]:[kód-P]],MATCH(A444,Výskyt[poradie],0),2),"")</f>
        <v/>
      </c>
      <c r="C444" s="21" t="str">
        <f>IFERROR(INDEX(Cenník[#Data],MATCH($B444,Cenník[Kód]),2),"")</f>
        <v/>
      </c>
      <c r="D444" s="22" t="str">
        <f>IFERROR(INDEX(Výskyt[[Kód]:[ks]],MATCH(B444,Výskyt[Kód]),2),"")</f>
        <v/>
      </c>
      <c r="E444" s="23" t="str">
        <f>IFERROR(INDEX(Cenník[#Data],MATCH($B444,Cenník[Kód]),4),"")</f>
        <v/>
      </c>
      <c r="F444" s="24" t="str">
        <f t="shared" si="9"/>
        <v/>
      </c>
      <c r="G444"/>
    </row>
    <row r="445" spans="1:7" x14ac:dyDescent="0.25">
      <c r="A445" s="20">
        <v>440</v>
      </c>
      <c r="B445" s="21" t="str">
        <f>IFERROR(INDEX(Výskyt[[poradie]:[kód-P]],MATCH(A445,Výskyt[poradie],0),2),"")</f>
        <v/>
      </c>
      <c r="C445" s="21" t="str">
        <f>IFERROR(INDEX(Cenník[#Data],MATCH($B445,Cenník[Kód]),2),"")</f>
        <v/>
      </c>
      <c r="D445" s="22" t="str">
        <f>IFERROR(INDEX(Výskyt[[Kód]:[ks]],MATCH(B445,Výskyt[Kód]),2),"")</f>
        <v/>
      </c>
      <c r="E445" s="23" t="str">
        <f>IFERROR(INDEX(Cenník[#Data],MATCH($B445,Cenník[Kód]),4),"")</f>
        <v/>
      </c>
      <c r="F445" s="24" t="str">
        <f t="shared" si="9"/>
        <v/>
      </c>
      <c r="G445"/>
    </row>
    <row r="446" spans="1:7" x14ac:dyDescent="0.25">
      <c r="A446" s="20">
        <v>441</v>
      </c>
      <c r="B446" s="21" t="str">
        <f>IFERROR(INDEX(Výskyt[[poradie]:[kód-P]],MATCH(A446,Výskyt[poradie],0),2),"")</f>
        <v/>
      </c>
      <c r="C446" s="21" t="str">
        <f>IFERROR(INDEX(Cenník[#Data],MATCH($B446,Cenník[Kód]),2),"")</f>
        <v/>
      </c>
      <c r="D446" s="22" t="str">
        <f>IFERROR(INDEX(Výskyt[[Kód]:[ks]],MATCH(B446,Výskyt[Kód]),2),"")</f>
        <v/>
      </c>
      <c r="E446" s="23" t="str">
        <f>IFERROR(INDEX(Cenník[#Data],MATCH($B446,Cenník[Kód]),4),"")</f>
        <v/>
      </c>
      <c r="F446" s="24" t="str">
        <f t="shared" si="9"/>
        <v/>
      </c>
      <c r="G446"/>
    </row>
    <row r="447" spans="1:7" x14ac:dyDescent="0.25">
      <c r="A447" s="20">
        <v>442</v>
      </c>
      <c r="B447" s="21" t="str">
        <f>IFERROR(INDEX(Výskyt[[poradie]:[kód-P]],MATCH(A447,Výskyt[poradie],0),2),"")</f>
        <v/>
      </c>
      <c r="C447" s="21" t="str">
        <f>IFERROR(INDEX(Cenník[#Data],MATCH($B447,Cenník[Kód]),2),"")</f>
        <v/>
      </c>
      <c r="D447" s="22" t="str">
        <f>IFERROR(INDEX(Výskyt[[Kód]:[ks]],MATCH(B447,Výskyt[Kód]),2),"")</f>
        <v/>
      </c>
      <c r="E447" s="23" t="str">
        <f>IFERROR(INDEX(Cenník[#Data],MATCH($B447,Cenník[Kód]),4),"")</f>
        <v/>
      </c>
      <c r="F447" s="24" t="str">
        <f t="shared" si="9"/>
        <v/>
      </c>
      <c r="G447"/>
    </row>
    <row r="448" spans="1:7" x14ac:dyDescent="0.25">
      <c r="A448" s="20">
        <v>443</v>
      </c>
      <c r="B448" s="21" t="str">
        <f>IFERROR(INDEX(Výskyt[[poradie]:[kód-P]],MATCH(A448,Výskyt[poradie],0),2),"")</f>
        <v/>
      </c>
      <c r="C448" s="21" t="str">
        <f>IFERROR(INDEX(Cenník[#Data],MATCH($B448,Cenník[Kód]),2),"")</f>
        <v/>
      </c>
      <c r="D448" s="22" t="str">
        <f>IFERROR(INDEX(Výskyt[[Kód]:[ks]],MATCH(B448,Výskyt[Kód]),2),"")</f>
        <v/>
      </c>
      <c r="E448" s="23" t="str">
        <f>IFERROR(INDEX(Cenník[#Data],MATCH($B448,Cenník[Kód]),4),"")</f>
        <v/>
      </c>
      <c r="F448" s="24" t="str">
        <f t="shared" si="9"/>
        <v/>
      </c>
      <c r="G448"/>
    </row>
    <row r="449" spans="1:7" x14ac:dyDescent="0.25">
      <c r="A449" s="20">
        <v>444</v>
      </c>
      <c r="B449" s="21" t="str">
        <f>IFERROR(INDEX(Výskyt[[poradie]:[kód-P]],MATCH(A449,Výskyt[poradie],0),2),"")</f>
        <v/>
      </c>
      <c r="C449" s="21" t="str">
        <f>IFERROR(INDEX(Cenník[#Data],MATCH($B449,Cenník[Kód]),2),"")</f>
        <v/>
      </c>
      <c r="D449" s="22" t="str">
        <f>IFERROR(INDEX(Výskyt[[Kód]:[ks]],MATCH(B449,Výskyt[Kód]),2),"")</f>
        <v/>
      </c>
      <c r="E449" s="23" t="str">
        <f>IFERROR(INDEX(Cenník[#Data],MATCH($B449,Cenník[Kód]),4),"")</f>
        <v/>
      </c>
      <c r="F449" s="24" t="str">
        <f t="shared" si="9"/>
        <v/>
      </c>
      <c r="G449"/>
    </row>
    <row r="450" spans="1:7" x14ac:dyDescent="0.25">
      <c r="A450" s="20">
        <v>445</v>
      </c>
      <c r="B450" s="21" t="str">
        <f>IFERROR(INDEX(Výskyt[[poradie]:[kód-P]],MATCH(A450,Výskyt[poradie],0),2),"")</f>
        <v/>
      </c>
      <c r="C450" s="21" t="str">
        <f>IFERROR(INDEX(Cenník[#Data],MATCH($B450,Cenník[Kód]),2),"")</f>
        <v/>
      </c>
      <c r="D450" s="22" t="str">
        <f>IFERROR(INDEX(Výskyt[[Kód]:[ks]],MATCH(B450,Výskyt[Kód]),2),"")</f>
        <v/>
      </c>
      <c r="E450" s="23" t="str">
        <f>IFERROR(INDEX(Cenník[#Data],MATCH($B450,Cenník[Kód]),4),"")</f>
        <v/>
      </c>
      <c r="F450" s="24" t="str">
        <f t="shared" si="9"/>
        <v/>
      </c>
      <c r="G450"/>
    </row>
    <row r="451" spans="1:7" x14ac:dyDescent="0.25">
      <c r="A451" s="20">
        <v>446</v>
      </c>
      <c r="B451" s="21" t="str">
        <f>IFERROR(INDEX(Výskyt[[poradie]:[kód-P]],MATCH(A451,Výskyt[poradie],0),2),"")</f>
        <v/>
      </c>
      <c r="C451" s="21" t="str">
        <f>IFERROR(INDEX(Cenník[#Data],MATCH($B451,Cenník[Kód]),2),"")</f>
        <v/>
      </c>
      <c r="D451" s="22" t="str">
        <f>IFERROR(INDEX(Výskyt[[Kód]:[ks]],MATCH(B451,Výskyt[Kód]),2),"")</f>
        <v/>
      </c>
      <c r="E451" s="23" t="str">
        <f>IFERROR(INDEX(Cenník[#Data],MATCH($B451,Cenník[Kód]),4),"")</f>
        <v/>
      </c>
      <c r="F451" s="24" t="str">
        <f t="shared" si="9"/>
        <v/>
      </c>
      <c r="G451"/>
    </row>
    <row r="452" spans="1:7" x14ac:dyDescent="0.25">
      <c r="A452" s="20">
        <v>447</v>
      </c>
      <c r="B452" s="21" t="str">
        <f>IFERROR(INDEX(Výskyt[[poradie]:[kód-P]],MATCH(A452,Výskyt[poradie],0),2),"")</f>
        <v/>
      </c>
      <c r="C452" s="21" t="str">
        <f>IFERROR(INDEX(Cenník[#Data],MATCH($B452,Cenník[Kód]),2),"")</f>
        <v/>
      </c>
      <c r="D452" s="22" t="str">
        <f>IFERROR(INDEX(Výskyt[[Kód]:[ks]],MATCH(B452,Výskyt[Kód]),2),"")</f>
        <v/>
      </c>
      <c r="E452" s="23" t="str">
        <f>IFERROR(INDEX(Cenník[#Data],MATCH($B452,Cenník[Kód]),4),"")</f>
        <v/>
      </c>
      <c r="F452" s="24" t="str">
        <f t="shared" si="9"/>
        <v/>
      </c>
      <c r="G452"/>
    </row>
    <row r="453" spans="1:7" x14ac:dyDescent="0.25">
      <c r="A453" s="20">
        <v>448</v>
      </c>
      <c r="B453" s="21" t="str">
        <f>IFERROR(INDEX(Výskyt[[poradie]:[kód-P]],MATCH(A453,Výskyt[poradie],0),2),"")</f>
        <v/>
      </c>
      <c r="C453" s="21" t="str">
        <f>IFERROR(INDEX(Cenník[#Data],MATCH($B453,Cenník[Kód]),2),"")</f>
        <v/>
      </c>
      <c r="D453" s="22" t="str">
        <f>IFERROR(INDEX(Výskyt[[Kód]:[ks]],MATCH(B453,Výskyt[Kód]),2),"")</f>
        <v/>
      </c>
      <c r="E453" s="23" t="str">
        <f>IFERROR(INDEX(Cenník[#Data],MATCH($B453,Cenník[Kód]),4),"")</f>
        <v/>
      </c>
      <c r="F453" s="24" t="str">
        <f t="shared" si="9"/>
        <v/>
      </c>
      <c r="G453"/>
    </row>
    <row r="454" spans="1:7" x14ac:dyDescent="0.25">
      <c r="A454" s="20">
        <v>449</v>
      </c>
      <c r="B454" s="21" t="str">
        <f>IFERROR(INDEX(Výskyt[[poradie]:[kód-P]],MATCH(A454,Výskyt[poradie],0),2),"")</f>
        <v/>
      </c>
      <c r="C454" s="21" t="str">
        <f>IFERROR(INDEX(Cenník[#Data],MATCH($B454,Cenník[Kód]),2),"")</f>
        <v/>
      </c>
      <c r="D454" s="22" t="str">
        <f>IFERROR(INDEX(Výskyt[[Kód]:[ks]],MATCH(B454,Výskyt[Kód]),2),"")</f>
        <v/>
      </c>
      <c r="E454" s="23" t="str">
        <f>IFERROR(INDEX(Cenník[#Data],MATCH($B454,Cenník[Kód]),4),"")</f>
        <v/>
      </c>
      <c r="F454" s="24" t="str">
        <f t="shared" si="9"/>
        <v/>
      </c>
      <c r="G454"/>
    </row>
    <row r="455" spans="1:7" x14ac:dyDescent="0.25">
      <c r="A455" s="20">
        <v>450</v>
      </c>
      <c r="B455" s="21" t="str">
        <f>IFERROR(INDEX(Výskyt[[poradie]:[kód-P]],MATCH(A455,Výskyt[poradie],0),2),"")</f>
        <v/>
      </c>
      <c r="C455" s="21" t="str">
        <f>IFERROR(INDEX(Cenník[#Data],MATCH($B455,Cenník[Kód]),2),"")</f>
        <v/>
      </c>
      <c r="D455" s="22" t="str">
        <f>IFERROR(INDEX(Výskyt[[Kód]:[ks]],MATCH(B455,Výskyt[Kód]),2),"")</f>
        <v/>
      </c>
      <c r="E455" s="23" t="str">
        <f>IFERROR(INDEX(Cenník[#Data],MATCH($B455,Cenník[Kód]),4),"")</f>
        <v/>
      </c>
      <c r="F455" s="24" t="str">
        <f t="shared" si="9"/>
        <v/>
      </c>
      <c r="G455"/>
    </row>
    <row r="456" spans="1:7" x14ac:dyDescent="0.25">
      <c r="A456" s="20">
        <v>451</v>
      </c>
      <c r="B456" s="21" t="str">
        <f>IFERROR(INDEX(Výskyt[[poradie]:[kód-P]],MATCH(A456,Výskyt[poradie],0),2),"")</f>
        <v/>
      </c>
      <c r="C456" s="21" t="str">
        <f>IFERROR(INDEX(Cenník[#Data],MATCH($B456,Cenník[Kód]),2),"")</f>
        <v/>
      </c>
      <c r="D456" s="22" t="str">
        <f>IFERROR(INDEX(Výskyt[[Kód]:[ks]],MATCH(B456,Výskyt[Kód]),2),"")</f>
        <v/>
      </c>
      <c r="E456" s="23" t="str">
        <f>IFERROR(INDEX(Cenník[#Data],MATCH($B456,Cenník[Kód]),4),"")</f>
        <v/>
      </c>
      <c r="F456" s="24" t="str">
        <f t="shared" si="9"/>
        <v/>
      </c>
      <c r="G456"/>
    </row>
    <row r="457" spans="1:7" x14ac:dyDescent="0.25">
      <c r="A457" s="20">
        <v>452</v>
      </c>
      <c r="B457" s="21" t="str">
        <f>IFERROR(INDEX(Výskyt[[poradie]:[kód-P]],MATCH(A457,Výskyt[poradie],0),2),"")</f>
        <v/>
      </c>
      <c r="C457" s="21" t="str">
        <f>IFERROR(INDEX(Cenník[#Data],MATCH($B457,Cenník[Kód]),2),"")</f>
        <v/>
      </c>
      <c r="D457" s="22" t="str">
        <f>IFERROR(INDEX(Výskyt[[Kód]:[ks]],MATCH(B457,Výskyt[Kód]),2),"")</f>
        <v/>
      </c>
      <c r="E457" s="23" t="str">
        <f>IFERROR(INDEX(Cenník[#Data],MATCH($B457,Cenník[Kód]),4),"")</f>
        <v/>
      </c>
      <c r="F457" s="24" t="str">
        <f t="shared" si="9"/>
        <v/>
      </c>
      <c r="G457"/>
    </row>
    <row r="458" spans="1:7" x14ac:dyDescent="0.25">
      <c r="A458" s="20">
        <v>453</v>
      </c>
      <c r="B458" s="21" t="str">
        <f>IFERROR(INDEX(Výskyt[[poradie]:[kód-P]],MATCH(A458,Výskyt[poradie],0),2),"")</f>
        <v/>
      </c>
      <c r="C458" s="21" t="str">
        <f>IFERROR(INDEX(Cenník[#Data],MATCH($B458,Cenník[Kód]),2),"")</f>
        <v/>
      </c>
      <c r="D458" s="22" t="str">
        <f>IFERROR(INDEX(Výskyt[[Kód]:[ks]],MATCH(B458,Výskyt[Kód]),2),"")</f>
        <v/>
      </c>
      <c r="E458" s="23" t="str">
        <f>IFERROR(INDEX(Cenník[#Data],MATCH($B458,Cenník[Kód]),4),"")</f>
        <v/>
      </c>
      <c r="F458" s="24" t="str">
        <f t="shared" si="9"/>
        <v/>
      </c>
      <c r="G458"/>
    </row>
    <row r="459" spans="1:7" x14ac:dyDescent="0.25">
      <c r="A459" s="20">
        <v>454</v>
      </c>
      <c r="B459" s="21" t="str">
        <f>IFERROR(INDEX(Výskyt[[poradie]:[kód-P]],MATCH(A459,Výskyt[poradie],0),2),"")</f>
        <v/>
      </c>
      <c r="C459" s="21" t="str">
        <f>IFERROR(INDEX(Cenník[#Data],MATCH($B459,Cenník[Kód]),2),"")</f>
        <v/>
      </c>
      <c r="D459" s="22" t="str">
        <f>IFERROR(INDEX(Výskyt[[Kód]:[ks]],MATCH(B459,Výskyt[Kód]),2),"")</f>
        <v/>
      </c>
      <c r="E459" s="23" t="str">
        <f>IFERROR(INDEX(Cenník[#Data],MATCH($B459,Cenník[Kód]),4),"")</f>
        <v/>
      </c>
      <c r="F459" s="24" t="str">
        <f t="shared" si="9"/>
        <v/>
      </c>
      <c r="G459"/>
    </row>
    <row r="460" spans="1:7" x14ac:dyDescent="0.25">
      <c r="A460" s="20">
        <v>455</v>
      </c>
      <c r="B460" s="21" t="str">
        <f>IFERROR(INDEX(Výskyt[[poradie]:[kód-P]],MATCH(A460,Výskyt[poradie],0),2),"")</f>
        <v/>
      </c>
      <c r="C460" s="21" t="str">
        <f>IFERROR(INDEX(Cenník[#Data],MATCH($B460,Cenník[Kód]),2),"")</f>
        <v/>
      </c>
      <c r="D460" s="22" t="str">
        <f>IFERROR(INDEX(Výskyt[[Kód]:[ks]],MATCH(B460,Výskyt[Kód]),2),"")</f>
        <v/>
      </c>
      <c r="E460" s="23" t="str">
        <f>IFERROR(INDEX(Cenník[#Data],MATCH($B460,Cenník[Kód]),4),"")</f>
        <v/>
      </c>
      <c r="F460" s="24" t="str">
        <f t="shared" si="9"/>
        <v/>
      </c>
      <c r="G460"/>
    </row>
    <row r="461" spans="1:7" x14ac:dyDescent="0.25">
      <c r="A461" s="20">
        <v>456</v>
      </c>
      <c r="B461" s="21" t="str">
        <f>IFERROR(INDEX(Výskyt[[poradie]:[kód-P]],MATCH(A461,Výskyt[poradie],0),2),"")</f>
        <v/>
      </c>
      <c r="C461" s="21" t="str">
        <f>IFERROR(INDEX(Cenník[#Data],MATCH($B461,Cenník[Kód]),2),"")</f>
        <v/>
      </c>
      <c r="D461" s="22" t="str">
        <f>IFERROR(INDEX(Výskyt[[Kód]:[ks]],MATCH(B461,Výskyt[Kód]),2),"")</f>
        <v/>
      </c>
      <c r="E461" s="23" t="str">
        <f>IFERROR(INDEX(Cenník[#Data],MATCH($B461,Cenník[Kód]),4),"")</f>
        <v/>
      </c>
      <c r="F461" s="24" t="str">
        <f t="shared" si="9"/>
        <v/>
      </c>
      <c r="G461"/>
    </row>
    <row r="462" spans="1:7" x14ac:dyDescent="0.25">
      <c r="A462" s="20">
        <v>457</v>
      </c>
      <c r="B462" s="21" t="str">
        <f>IFERROR(INDEX(Výskyt[[poradie]:[kód-P]],MATCH(A462,Výskyt[poradie],0),2),"")</f>
        <v/>
      </c>
      <c r="C462" s="21" t="str">
        <f>IFERROR(INDEX(Cenník[#Data],MATCH($B462,Cenník[Kód]),2),"")</f>
        <v/>
      </c>
      <c r="D462" s="22" t="str">
        <f>IFERROR(INDEX(Výskyt[[Kód]:[ks]],MATCH(B462,Výskyt[Kód]),2),"")</f>
        <v/>
      </c>
      <c r="E462" s="23" t="str">
        <f>IFERROR(INDEX(Cenník[#Data],MATCH($B462,Cenník[Kód]),4),"")</f>
        <v/>
      </c>
      <c r="F462" s="24" t="str">
        <f t="shared" si="9"/>
        <v/>
      </c>
      <c r="G462"/>
    </row>
    <row r="463" spans="1:7" x14ac:dyDescent="0.25">
      <c r="A463" s="20">
        <v>458</v>
      </c>
      <c r="B463" s="21" t="str">
        <f>IFERROR(INDEX(Výskyt[[poradie]:[kód-P]],MATCH(A463,Výskyt[poradie],0),2),"")</f>
        <v/>
      </c>
      <c r="C463" s="21" t="str">
        <f>IFERROR(INDEX(Cenník[#Data],MATCH($B463,Cenník[Kód]),2),"")</f>
        <v/>
      </c>
      <c r="D463" s="22" t="str">
        <f>IFERROR(INDEX(Výskyt[[Kód]:[ks]],MATCH(B463,Výskyt[Kód]),2),"")</f>
        <v/>
      </c>
      <c r="E463" s="23" t="str">
        <f>IFERROR(INDEX(Cenník[#Data],MATCH($B463,Cenník[Kód]),4),"")</f>
        <v/>
      </c>
      <c r="F463" s="24" t="str">
        <f t="shared" si="9"/>
        <v/>
      </c>
      <c r="G463"/>
    </row>
    <row r="464" spans="1:7" x14ac:dyDescent="0.25">
      <c r="A464" s="20">
        <v>459</v>
      </c>
      <c r="B464" s="21" t="str">
        <f>IFERROR(INDEX(Výskyt[[poradie]:[kód-P]],MATCH(A464,Výskyt[poradie],0),2),"")</f>
        <v/>
      </c>
      <c r="C464" s="21" t="str">
        <f>IFERROR(INDEX(Cenník[#Data],MATCH($B464,Cenník[Kód]),2),"")</f>
        <v/>
      </c>
      <c r="D464" s="22" t="str">
        <f>IFERROR(INDEX(Výskyt[[Kód]:[ks]],MATCH(B464,Výskyt[Kód]),2),"")</f>
        <v/>
      </c>
      <c r="E464" s="23" t="str">
        <f>IFERROR(INDEX(Cenník[#Data],MATCH($B464,Cenník[Kód]),4),"")</f>
        <v/>
      </c>
      <c r="F464" s="24" t="str">
        <f t="shared" si="9"/>
        <v/>
      </c>
      <c r="G464"/>
    </row>
    <row r="465" spans="1:7" x14ac:dyDescent="0.25">
      <c r="A465" s="20">
        <v>460</v>
      </c>
      <c r="B465" s="21" t="str">
        <f>IFERROR(INDEX(Výskyt[[poradie]:[kód-P]],MATCH(A465,Výskyt[poradie],0),2),"")</f>
        <v/>
      </c>
      <c r="C465" s="21" t="str">
        <f>IFERROR(INDEX(Cenník[#Data],MATCH($B465,Cenník[Kód]),2),"")</f>
        <v/>
      </c>
      <c r="D465" s="22" t="str">
        <f>IFERROR(INDEX(Výskyt[[Kód]:[ks]],MATCH(B465,Výskyt[Kód]),2),"")</f>
        <v/>
      </c>
      <c r="E465" s="23" t="str">
        <f>IFERROR(INDEX(Cenník[#Data],MATCH($B465,Cenník[Kód]),4),"")</f>
        <v/>
      </c>
      <c r="F465" s="24" t="str">
        <f t="shared" si="9"/>
        <v/>
      </c>
      <c r="G465"/>
    </row>
    <row r="466" spans="1:7" x14ac:dyDescent="0.25">
      <c r="A466" s="20">
        <v>461</v>
      </c>
      <c r="B466" s="21" t="str">
        <f>IFERROR(INDEX(Výskyt[[poradie]:[kód-P]],MATCH(A466,Výskyt[poradie],0),2),"")</f>
        <v/>
      </c>
      <c r="C466" s="21" t="str">
        <f>IFERROR(INDEX(Cenník[#Data],MATCH($B466,Cenník[Kód]),2),"")</f>
        <v/>
      </c>
      <c r="D466" s="22" t="str">
        <f>IFERROR(INDEX(Výskyt[[Kód]:[ks]],MATCH(B466,Výskyt[Kód]),2),"")</f>
        <v/>
      </c>
      <c r="E466" s="23" t="str">
        <f>IFERROR(INDEX(Cenník[#Data],MATCH($B466,Cenník[Kód]),4),"")</f>
        <v/>
      </c>
      <c r="F466" s="24" t="str">
        <f t="shared" si="9"/>
        <v/>
      </c>
      <c r="G466"/>
    </row>
    <row r="467" spans="1:7" x14ac:dyDescent="0.25">
      <c r="A467" s="20">
        <v>462</v>
      </c>
      <c r="B467" s="21" t="str">
        <f>IFERROR(INDEX(Výskyt[[poradie]:[kód-P]],MATCH(A467,Výskyt[poradie],0),2),"")</f>
        <v/>
      </c>
      <c r="C467" s="21" t="str">
        <f>IFERROR(INDEX(Cenník[#Data],MATCH($B467,Cenník[Kód]),2),"")</f>
        <v/>
      </c>
      <c r="D467" s="22" t="str">
        <f>IFERROR(INDEX(Výskyt[[Kód]:[ks]],MATCH(B467,Výskyt[Kód]),2),"")</f>
        <v/>
      </c>
      <c r="E467" s="23" t="str">
        <f>IFERROR(INDEX(Cenník[#Data],MATCH($B467,Cenník[Kód]),4),"")</f>
        <v/>
      </c>
      <c r="F467" s="24" t="str">
        <f t="shared" si="9"/>
        <v/>
      </c>
      <c r="G467"/>
    </row>
    <row r="468" spans="1:7" x14ac:dyDescent="0.25">
      <c r="A468" s="20">
        <v>463</v>
      </c>
      <c r="B468" s="21" t="str">
        <f>IFERROR(INDEX(Výskyt[[poradie]:[kód-P]],MATCH(A468,Výskyt[poradie],0),2),"")</f>
        <v/>
      </c>
      <c r="C468" s="21" t="str">
        <f>IFERROR(INDEX(Cenník[#Data],MATCH($B468,Cenník[Kód]),2),"")</f>
        <v/>
      </c>
      <c r="D468" s="22" t="str">
        <f>IFERROR(INDEX(Výskyt[[Kód]:[ks]],MATCH(B468,Výskyt[Kód]),2),"")</f>
        <v/>
      </c>
      <c r="E468" s="23" t="str">
        <f>IFERROR(INDEX(Cenník[#Data],MATCH($B468,Cenník[Kód]),4),"")</f>
        <v/>
      </c>
      <c r="F468" s="24" t="str">
        <f t="shared" si="9"/>
        <v/>
      </c>
      <c r="G468"/>
    </row>
    <row r="469" spans="1:7" x14ac:dyDescent="0.25">
      <c r="A469" s="20">
        <v>464</v>
      </c>
      <c r="B469" s="21" t="str">
        <f>IFERROR(INDEX(Výskyt[[poradie]:[kód-P]],MATCH(A469,Výskyt[poradie],0),2),"")</f>
        <v/>
      </c>
      <c r="C469" s="21" t="str">
        <f>IFERROR(INDEX(Cenník[#Data],MATCH($B469,Cenník[Kód]),2),"")</f>
        <v/>
      </c>
      <c r="D469" s="22" t="str">
        <f>IFERROR(INDEX(Výskyt[[Kód]:[ks]],MATCH(B469,Výskyt[Kód]),2),"")</f>
        <v/>
      </c>
      <c r="E469" s="23" t="str">
        <f>IFERROR(INDEX(Cenník[#Data],MATCH($B469,Cenník[Kód]),4),"")</f>
        <v/>
      </c>
      <c r="F469" s="24" t="str">
        <f t="shared" si="9"/>
        <v/>
      </c>
      <c r="G469"/>
    </row>
    <row r="470" spans="1:7" x14ac:dyDescent="0.25">
      <c r="A470" s="20">
        <v>465</v>
      </c>
      <c r="B470" s="21" t="str">
        <f>IFERROR(INDEX(Výskyt[[poradie]:[kód-P]],MATCH(A470,Výskyt[poradie],0),2),"")</f>
        <v/>
      </c>
      <c r="C470" s="21" t="str">
        <f>IFERROR(INDEX(Cenník[#Data],MATCH($B470,Cenník[Kód]),2),"")</f>
        <v/>
      </c>
      <c r="D470" s="22" t="str">
        <f>IFERROR(INDEX(Výskyt[[Kód]:[ks]],MATCH(B470,Výskyt[Kód]),2),"")</f>
        <v/>
      </c>
      <c r="E470" s="23" t="str">
        <f>IFERROR(INDEX(Cenník[#Data],MATCH($B470,Cenník[Kód]),4),"")</f>
        <v/>
      </c>
      <c r="F470" s="24" t="str">
        <f t="shared" si="9"/>
        <v/>
      </c>
      <c r="G470"/>
    </row>
    <row r="471" spans="1:7" x14ac:dyDescent="0.25">
      <c r="A471" s="20">
        <v>466</v>
      </c>
      <c r="B471" s="21" t="str">
        <f>IFERROR(INDEX(Výskyt[[poradie]:[kód-P]],MATCH(A471,Výskyt[poradie],0),2),"")</f>
        <v/>
      </c>
      <c r="C471" s="21" t="str">
        <f>IFERROR(INDEX(Cenník[#Data],MATCH($B471,Cenník[Kód]),2),"")</f>
        <v/>
      </c>
      <c r="D471" s="22" t="str">
        <f>IFERROR(INDEX(Výskyt[[Kód]:[ks]],MATCH(B471,Výskyt[Kód]),2),"")</f>
        <v/>
      </c>
      <c r="E471" s="23" t="str">
        <f>IFERROR(INDEX(Cenník[#Data],MATCH($B471,Cenník[Kód]),4),"")</f>
        <v/>
      </c>
      <c r="F471" s="24" t="str">
        <f t="shared" si="9"/>
        <v/>
      </c>
      <c r="G471"/>
    </row>
    <row r="472" spans="1:7" x14ac:dyDescent="0.25">
      <c r="A472" s="20">
        <v>467</v>
      </c>
      <c r="B472" s="21" t="str">
        <f>IFERROR(INDEX(Výskyt[[poradie]:[kód-P]],MATCH(A472,Výskyt[poradie],0),2),"")</f>
        <v/>
      </c>
      <c r="C472" s="21" t="str">
        <f>IFERROR(INDEX(Cenník[#Data],MATCH($B472,Cenník[Kód]),2),"")</f>
        <v/>
      </c>
      <c r="D472" s="22" t="str">
        <f>IFERROR(INDEX(Výskyt[[Kód]:[ks]],MATCH(B472,Výskyt[Kód]),2),"")</f>
        <v/>
      </c>
      <c r="E472" s="23" t="str">
        <f>IFERROR(INDEX(Cenník[#Data],MATCH($B472,Cenník[Kód]),4),"")</f>
        <v/>
      </c>
      <c r="F472" s="24" t="str">
        <f t="shared" si="9"/>
        <v/>
      </c>
      <c r="G472"/>
    </row>
    <row r="473" spans="1:7" x14ac:dyDescent="0.25">
      <c r="A473" s="20">
        <v>468</v>
      </c>
      <c r="B473" s="21" t="str">
        <f>IFERROR(INDEX(Výskyt[[poradie]:[kód-P]],MATCH(A473,Výskyt[poradie],0),2),"")</f>
        <v/>
      </c>
      <c r="C473" s="21" t="str">
        <f>IFERROR(INDEX(Cenník[#Data],MATCH($B473,Cenník[Kód]),2),"")</f>
        <v/>
      </c>
      <c r="D473" s="22" t="str">
        <f>IFERROR(INDEX(Výskyt[[Kód]:[ks]],MATCH(B473,Výskyt[Kód]),2),"")</f>
        <v/>
      </c>
      <c r="E473" s="23" t="str">
        <f>IFERROR(INDEX(Cenník[#Data],MATCH($B473,Cenník[Kód]),4),"")</f>
        <v/>
      </c>
      <c r="F473" s="24" t="str">
        <f t="shared" si="9"/>
        <v/>
      </c>
      <c r="G473"/>
    </row>
    <row r="474" spans="1:7" x14ac:dyDescent="0.25">
      <c r="B474" s="21"/>
      <c r="C474"/>
      <c r="D474"/>
      <c r="E474"/>
      <c r="F474"/>
      <c r="G474"/>
    </row>
    <row r="475" spans="1:7" x14ac:dyDescent="0.25">
      <c r="B475" s="21"/>
      <c r="C475"/>
      <c r="D475"/>
      <c r="E475"/>
      <c r="F475"/>
      <c r="G475"/>
    </row>
    <row r="476" spans="1:7" x14ac:dyDescent="0.25">
      <c r="B476" s="21"/>
      <c r="C476"/>
      <c r="D476"/>
      <c r="E476"/>
      <c r="F476"/>
      <c r="G476"/>
    </row>
    <row r="477" spans="1:7" x14ac:dyDescent="0.25">
      <c r="B477" s="21"/>
      <c r="C477"/>
      <c r="D477"/>
      <c r="E477"/>
      <c r="F477"/>
      <c r="G477"/>
    </row>
    <row r="478" spans="1:7" x14ac:dyDescent="0.25">
      <c r="B478" s="21"/>
      <c r="C478"/>
      <c r="D478"/>
      <c r="E478"/>
      <c r="F478"/>
      <c r="G478"/>
    </row>
    <row r="479" spans="1:7" x14ac:dyDescent="0.25">
      <c r="B479" s="21"/>
      <c r="C479"/>
      <c r="D479"/>
      <c r="E479"/>
      <c r="F479"/>
      <c r="G479"/>
    </row>
    <row r="480" spans="1:7" x14ac:dyDescent="0.25">
      <c r="B480" s="21"/>
      <c r="C480"/>
      <c r="D480"/>
      <c r="E480"/>
      <c r="F480"/>
      <c r="G480"/>
    </row>
    <row r="481" spans="2:7" x14ac:dyDescent="0.25">
      <c r="B481" s="21"/>
      <c r="C481"/>
      <c r="D481"/>
      <c r="E481"/>
      <c r="F481"/>
      <c r="G481"/>
    </row>
    <row r="482" spans="2:7" x14ac:dyDescent="0.25">
      <c r="B482" s="21"/>
      <c r="C482"/>
      <c r="D482"/>
      <c r="E482"/>
      <c r="F482"/>
      <c r="G482"/>
    </row>
    <row r="483" spans="2:7" x14ac:dyDescent="0.25">
      <c r="B483" s="21"/>
      <c r="C483"/>
      <c r="D483"/>
      <c r="E483"/>
      <c r="F483"/>
      <c r="G483"/>
    </row>
    <row r="484" spans="2:7" x14ac:dyDescent="0.25">
      <c r="B484" s="21"/>
      <c r="C484"/>
      <c r="D484"/>
      <c r="E484"/>
      <c r="F484"/>
      <c r="G484"/>
    </row>
    <row r="485" spans="2:7" x14ac:dyDescent="0.25">
      <c r="B485" s="21"/>
      <c r="C485"/>
      <c r="D485"/>
      <c r="E485"/>
      <c r="F485"/>
      <c r="G485"/>
    </row>
    <row r="486" spans="2:7" x14ac:dyDescent="0.25">
      <c r="B486" s="21"/>
      <c r="C486"/>
      <c r="D486"/>
      <c r="E486"/>
      <c r="F486"/>
      <c r="G486"/>
    </row>
    <row r="487" spans="2:7" x14ac:dyDescent="0.25">
      <c r="B487" s="21"/>
      <c r="C487"/>
      <c r="D487"/>
      <c r="E487"/>
      <c r="F487"/>
      <c r="G487"/>
    </row>
    <row r="488" spans="2:7" x14ac:dyDescent="0.25">
      <c r="B488" s="21"/>
      <c r="C488"/>
      <c r="D488"/>
      <c r="E488"/>
      <c r="F488"/>
      <c r="G488"/>
    </row>
    <row r="489" spans="2:7" x14ac:dyDescent="0.25">
      <c r="B489" s="21"/>
      <c r="C489"/>
      <c r="D489"/>
      <c r="E489"/>
      <c r="F489"/>
      <c r="G489"/>
    </row>
    <row r="490" spans="2:7" x14ac:dyDescent="0.25">
      <c r="B490" s="21"/>
      <c r="C490"/>
      <c r="D490"/>
      <c r="E490"/>
      <c r="F490"/>
      <c r="G490"/>
    </row>
    <row r="491" spans="2:7" x14ac:dyDescent="0.25">
      <c r="B491" s="21"/>
      <c r="C491"/>
      <c r="D491"/>
      <c r="E491"/>
      <c r="F491"/>
      <c r="G491"/>
    </row>
    <row r="492" spans="2:7" x14ac:dyDescent="0.25">
      <c r="B492" s="21"/>
      <c r="C492"/>
      <c r="D492"/>
      <c r="E492"/>
      <c r="F492"/>
      <c r="G492"/>
    </row>
    <row r="493" spans="2:7" x14ac:dyDescent="0.25">
      <c r="B493" s="21"/>
      <c r="C493"/>
      <c r="D493"/>
      <c r="E493"/>
      <c r="F493"/>
      <c r="G493"/>
    </row>
    <row r="494" spans="2:7" x14ac:dyDescent="0.25">
      <c r="B494" s="21"/>
      <c r="C494"/>
      <c r="D494"/>
      <c r="E494"/>
      <c r="F494"/>
      <c r="G494"/>
    </row>
    <row r="495" spans="2:7" x14ac:dyDescent="0.25">
      <c r="B495" s="21"/>
      <c r="C495"/>
      <c r="D495"/>
      <c r="E495"/>
      <c r="F495"/>
      <c r="G495"/>
    </row>
    <row r="496" spans="2:7" x14ac:dyDescent="0.25">
      <c r="B496" s="21"/>
      <c r="C496"/>
      <c r="D496"/>
      <c r="E496"/>
      <c r="F496"/>
      <c r="G496"/>
    </row>
    <row r="497" spans="2:7" x14ac:dyDescent="0.25">
      <c r="B497" s="21"/>
      <c r="C497"/>
      <c r="D497"/>
      <c r="E497"/>
      <c r="F497"/>
      <c r="G497"/>
    </row>
    <row r="498" spans="2:7" x14ac:dyDescent="0.25">
      <c r="C498"/>
      <c r="D498"/>
      <c r="E498"/>
      <c r="F498"/>
      <c r="G498"/>
    </row>
    <row r="499" spans="2:7" x14ac:dyDescent="0.25">
      <c r="C499"/>
      <c r="D499"/>
      <c r="E499"/>
      <c r="F499"/>
      <c r="G499"/>
    </row>
    <row r="500" spans="2:7" x14ac:dyDescent="0.25">
      <c r="C500"/>
      <c r="D500"/>
      <c r="E500"/>
      <c r="F500"/>
      <c r="G500"/>
    </row>
    <row r="501" spans="2:7" x14ac:dyDescent="0.25">
      <c r="C501"/>
      <c r="D501"/>
      <c r="E501"/>
      <c r="F501"/>
      <c r="G501"/>
    </row>
    <row r="502" spans="2:7" x14ac:dyDescent="0.25">
      <c r="C502"/>
      <c r="D502"/>
      <c r="E502"/>
      <c r="F502"/>
      <c r="G502"/>
    </row>
    <row r="503" spans="2:7" x14ac:dyDescent="0.25">
      <c r="C503"/>
      <c r="D503"/>
      <c r="E503"/>
      <c r="F503"/>
      <c r="G503"/>
    </row>
    <row r="504" spans="2:7" x14ac:dyDescent="0.25">
      <c r="C504"/>
      <c r="D504"/>
      <c r="E504"/>
      <c r="F504"/>
      <c r="G504"/>
    </row>
    <row r="505" spans="2:7" x14ac:dyDescent="0.25">
      <c r="C505"/>
      <c r="D505"/>
      <c r="E505"/>
      <c r="F505"/>
      <c r="G505"/>
    </row>
  </sheetData>
  <sheetProtection algorithmName="SHA-512" hashValue="/gcVyO/rqV8rXkIdqx8WgY0H/Cv+Hvq4/JXJKCv5dc7wfp2Y8wcyeS9yLjwB6r+aeVXadVPDLodMBM2adpx4SA==" saltValue="5/C2c32Me3SDQ3hHwRA/CQ==" spinCount="100000" sheet="1" objects="1" scenarios="1"/>
  <mergeCells count="4">
    <mergeCell ref="B2:F2"/>
    <mergeCell ref="B3:B4"/>
    <mergeCell ref="C3:D4"/>
    <mergeCell ref="E3:F4"/>
  </mergeCells>
  <conditionalFormatting sqref="B9:F473">
    <cfRule type="expression" dxfId="0" priority="1">
      <formula>$B9&lt;&gt;""</formula>
    </cfRule>
  </conditionalFormatting>
  <dataValidations count="1">
    <dataValidation allowBlank="1" showDropDown="1" showInputMessage="1" showErrorMessage="1" sqref="C3 B9:B497 C9:F473" xr:uid="{7C3C14C9-39B5-406A-9F87-538E66C430E9}"/>
  </dataValidations>
  <printOptions horizontalCentered="1"/>
  <pageMargins left="0.19685039370078741" right="0.19685039370078741" top="0.39370078740157483" bottom="0.39370078740157483" header="0" footer="0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Cenník</vt:lpstr>
      <vt:lpstr>Fakturačné údaje</vt:lpstr>
      <vt:lpstr>Papierové výrobky</vt:lpstr>
      <vt:lpstr>Sumár objednávky</vt:lpstr>
      <vt:lpstr>'Fakturačné údaje'!Oblasť_tlače</vt:lpstr>
      <vt:lpstr>'Papierové výrobky'!Oblasť_tlače</vt:lpstr>
      <vt:lpstr>'Sumár objednávky'!Oblasť_tlače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MEGGY-T</dc:creator>
  <cp:lastModifiedBy>Tomáš Megyesy</cp:lastModifiedBy>
  <cp:lastPrinted>2024-02-07T08:08:20Z</cp:lastPrinted>
  <dcterms:created xsi:type="dcterms:W3CDTF">2023-02-15T06:18:16Z</dcterms:created>
  <dcterms:modified xsi:type="dcterms:W3CDTF">2024-02-07T08:20:10Z</dcterms:modified>
</cp:coreProperties>
</file>