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docs.live.net/96d71f0af93f9c17/Cloud - Tomas/MEGGY-T/Pracovne verzie/Cenníky pre 2024/MEGGY-T_2024/"/>
    </mc:Choice>
  </mc:AlternateContent>
  <xr:revisionPtr revIDLastSave="25" documentId="13_ncr:1_{09A077F7-8D8F-447B-98E3-7294BA3693F1}" xr6:coauthVersionLast="47" xr6:coauthVersionMax="47" xr10:uidLastSave="{B3145877-B969-4A2E-AE75-583D6040EBA4}"/>
  <workbookProtection workbookAlgorithmName="SHA-512" workbookHashValue="oF9gpm4tNmjWXNApTv8fEytec9T7hYlFhtKV8hS/Rw7QPgQE/21HY9SZdoFgHRx/zJboYt27QXG4qYMUq7/XWg==" workbookSaltValue="j7oovmjxBlJYcCKQAflx5A==" workbookSpinCount="100000" lockStructure="1"/>
  <bookViews>
    <workbookView xWindow="-120" yWindow="-120" windowWidth="29040" windowHeight="15840" firstSheet="1" activeTab="2" xr2:uid="{1E81371A-5826-4606-92D1-1480B53A424A}"/>
  </bookViews>
  <sheets>
    <sheet name="Cenník" sheetId="3" state="hidden" r:id="rId1"/>
    <sheet name="Fakturačné údaje" sheetId="4" r:id="rId2"/>
    <sheet name="Školské potreby" sheetId="1" r:id="rId3"/>
    <sheet name="Sumár objednávky" sheetId="2" r:id="rId4"/>
  </sheets>
  <definedNames>
    <definedName name="_xlnm.Print_Area" localSheetId="3">'Sumár objednávky'!$B$2:$F$4</definedName>
    <definedName name="_xlnm.Print_Area" localSheetId="2">'Školské potreby'!$B$2:$N$271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3" l="1"/>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M370" i="3"/>
  <c r="M371" i="3"/>
  <c r="M372" i="3"/>
  <c r="M373" i="3"/>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M400" i="3"/>
  <c r="M401" i="3"/>
  <c r="M402" i="3"/>
  <c r="M403" i="3"/>
  <c r="M404" i="3"/>
  <c r="M405" i="3"/>
  <c r="M406" i="3"/>
  <c r="M407" i="3"/>
  <c r="M408" i="3"/>
  <c r="M409" i="3"/>
  <c r="M410" i="3"/>
  <c r="M411" i="3"/>
  <c r="M412" i="3"/>
  <c r="M413" i="3"/>
  <c r="M414" i="3"/>
  <c r="M415" i="3"/>
  <c r="M416" i="3"/>
  <c r="M417" i="3"/>
  <c r="M418" i="3"/>
  <c r="M419" i="3"/>
  <c r="M420" i="3"/>
  <c r="J420" i="3" s="1"/>
  <c r="L420" i="3" s="1"/>
  <c r="M421" i="3"/>
  <c r="J421" i="3" s="1"/>
  <c r="L421" i="3" s="1"/>
  <c r="M422" i="3"/>
  <c r="J422" i="3" s="1"/>
  <c r="L422" i="3" s="1"/>
  <c r="M423" i="3"/>
  <c r="J423" i="3" s="1"/>
  <c r="L423" i="3" s="1"/>
  <c r="M424" i="3"/>
  <c r="J424" i="3" s="1"/>
  <c r="L424" i="3" s="1"/>
  <c r="M425" i="3"/>
  <c r="J425" i="3" s="1"/>
  <c r="L425" i="3" s="1"/>
  <c r="M426" i="3"/>
  <c r="J426" i="3" s="1"/>
  <c r="L426" i="3" s="1"/>
  <c r="M427" i="3"/>
  <c r="J427" i="3" s="1"/>
  <c r="L427" i="3" s="1"/>
  <c r="M428" i="3"/>
  <c r="M429" i="3"/>
  <c r="M430" i="3"/>
  <c r="M431" i="3"/>
  <c r="M432" i="3"/>
  <c r="J432" i="3" s="1"/>
  <c r="L432" i="3" s="1"/>
  <c r="M433" i="3"/>
  <c r="J433" i="3" s="1"/>
  <c r="L433" i="3" s="1"/>
  <c r="M434" i="3"/>
  <c r="J434" i="3" s="1"/>
  <c r="L434" i="3" s="1"/>
  <c r="M435" i="3"/>
  <c r="J435" i="3" s="1"/>
  <c r="L435" i="3" s="1"/>
  <c r="M436" i="3"/>
  <c r="J436" i="3" s="1"/>
  <c r="L436" i="3" s="1"/>
  <c r="M437" i="3"/>
  <c r="J437" i="3" s="1"/>
  <c r="L437" i="3" s="1"/>
  <c r="M438" i="3"/>
  <c r="J438" i="3" s="1"/>
  <c r="L438" i="3" s="1"/>
  <c r="M439" i="3"/>
  <c r="J439" i="3" s="1"/>
  <c r="L439" i="3" s="1"/>
  <c r="M440" i="3"/>
  <c r="M441" i="3"/>
  <c r="M442" i="3"/>
  <c r="M443" i="3"/>
  <c r="M444" i="3"/>
  <c r="J444" i="3" s="1"/>
  <c r="L444" i="3" s="1"/>
  <c r="M445" i="3"/>
  <c r="J445" i="3" s="1"/>
  <c r="L445" i="3" s="1"/>
  <c r="M446" i="3"/>
  <c r="J446" i="3" s="1"/>
  <c r="L446" i="3" s="1"/>
  <c r="M447" i="3"/>
  <c r="J447" i="3" s="1"/>
  <c r="L447" i="3" s="1"/>
  <c r="M448" i="3"/>
  <c r="J448" i="3" s="1"/>
  <c r="L448" i="3" s="1"/>
  <c r="M449" i="3"/>
  <c r="J449" i="3" s="1"/>
  <c r="L449" i="3" s="1"/>
  <c r="M450" i="3"/>
  <c r="J450" i="3" s="1"/>
  <c r="L450" i="3" s="1"/>
  <c r="M451" i="3"/>
  <c r="J451" i="3" s="1"/>
  <c r="L451" i="3" s="1"/>
  <c r="M452" i="3"/>
  <c r="M453" i="3"/>
  <c r="M454" i="3"/>
  <c r="M455" i="3"/>
  <c r="M456" i="3"/>
  <c r="J456" i="3" s="1"/>
  <c r="L456" i="3" s="1"/>
  <c r="M457" i="3"/>
  <c r="J457" i="3" s="1"/>
  <c r="L457" i="3" s="1"/>
  <c r="M458" i="3"/>
  <c r="J458" i="3" s="1"/>
  <c r="L458" i="3" s="1"/>
  <c r="M459" i="3"/>
  <c r="J459" i="3" s="1"/>
  <c r="L459" i="3" s="1"/>
  <c r="M460" i="3"/>
  <c r="J460" i="3" s="1"/>
  <c r="L460" i="3" s="1"/>
  <c r="M461" i="3"/>
  <c r="J461" i="3" s="1"/>
  <c r="L461" i="3" s="1"/>
  <c r="M462" i="3"/>
  <c r="J462" i="3" s="1"/>
  <c r="L462" i="3" s="1"/>
  <c r="M463" i="3"/>
  <c r="J463" i="3" s="1"/>
  <c r="L463" i="3" s="1"/>
  <c r="M464" i="3"/>
  <c r="M465" i="3"/>
  <c r="M466" i="3"/>
  <c r="M467" i="3"/>
  <c r="M468" i="3"/>
  <c r="J468" i="3" s="1"/>
  <c r="L468" i="3" s="1"/>
  <c r="M469" i="3"/>
  <c r="J469" i="3" s="1"/>
  <c r="L469" i="3" s="1"/>
  <c r="M470" i="3"/>
  <c r="J470" i="3" s="1"/>
  <c r="L470" i="3" s="1"/>
  <c r="M471" i="3"/>
  <c r="J471" i="3" s="1"/>
  <c r="L471" i="3" s="1"/>
  <c r="M472" i="3"/>
  <c r="J472" i="3" s="1"/>
  <c r="L472" i="3" s="1"/>
  <c r="M473" i="3"/>
  <c r="J473" i="3" s="1"/>
  <c r="L473" i="3" s="1"/>
  <c r="M474" i="3"/>
  <c r="J474" i="3" s="1"/>
  <c r="L474" i="3" s="1"/>
  <c r="J233" i="1"/>
  <c r="K233" i="1"/>
  <c r="M233" i="1" s="1"/>
  <c r="J234" i="1"/>
  <c r="K234" i="1"/>
  <c r="M234" i="1" s="1"/>
  <c r="J235" i="1"/>
  <c r="K235" i="1"/>
  <c r="M235" i="1" s="1"/>
  <c r="J236" i="1"/>
  <c r="K236" i="1"/>
  <c r="M236" i="1" s="1"/>
  <c r="J237" i="1"/>
  <c r="K237" i="1"/>
  <c r="M237" i="1" s="1"/>
  <c r="J238" i="1"/>
  <c r="K238" i="1"/>
  <c r="M238" i="1" s="1"/>
  <c r="J239" i="1"/>
  <c r="K239" i="1"/>
  <c r="M239" i="1" s="1"/>
  <c r="J240" i="1"/>
  <c r="K240" i="1"/>
  <c r="M240" i="1" s="1"/>
  <c r="J241" i="1"/>
  <c r="K241" i="1"/>
  <c r="M241" i="1" s="1"/>
  <c r="J242" i="1"/>
  <c r="K242" i="1"/>
  <c r="M242" i="1" s="1"/>
  <c r="J243" i="1"/>
  <c r="K243" i="1"/>
  <c r="M243" i="1" s="1"/>
  <c r="J244" i="1"/>
  <c r="K244" i="1"/>
  <c r="M244" i="1" s="1"/>
  <c r="J245" i="1"/>
  <c r="K245" i="1"/>
  <c r="M245" i="1" s="1"/>
  <c r="J246" i="1"/>
  <c r="K246" i="1"/>
  <c r="M246" i="1" s="1"/>
  <c r="J247" i="1"/>
  <c r="K247" i="1"/>
  <c r="M247" i="1" s="1"/>
  <c r="J248" i="1"/>
  <c r="K248" i="1"/>
  <c r="M248" i="1" s="1"/>
  <c r="J249" i="1"/>
  <c r="K249" i="1"/>
  <c r="M249" i="1" s="1"/>
  <c r="J250" i="1"/>
  <c r="K250" i="1"/>
  <c r="M250" i="1" s="1"/>
  <c r="J251" i="1"/>
  <c r="K251" i="1"/>
  <c r="M251" i="1" s="1"/>
  <c r="J252" i="1"/>
  <c r="K252" i="1"/>
  <c r="M252" i="1" s="1"/>
  <c r="J253" i="1"/>
  <c r="K253" i="1"/>
  <c r="M253" i="1" s="1"/>
  <c r="J254" i="1"/>
  <c r="K254" i="1"/>
  <c r="M254" i="1" s="1"/>
  <c r="J255" i="1"/>
  <c r="K255" i="1"/>
  <c r="M255" i="1" s="1"/>
  <c r="J256" i="1"/>
  <c r="K256" i="1"/>
  <c r="M256" i="1" s="1"/>
  <c r="K232" i="1"/>
  <c r="M232" i="1" s="1"/>
  <c r="J232" i="1"/>
  <c r="J165" i="1"/>
  <c r="K165" i="1"/>
  <c r="M165" i="1" s="1"/>
  <c r="J166" i="1"/>
  <c r="K166" i="1"/>
  <c r="M166" i="1" s="1"/>
  <c r="J167" i="1"/>
  <c r="K167" i="1"/>
  <c r="M167" i="1" s="1"/>
  <c r="J168" i="1"/>
  <c r="K168" i="1"/>
  <c r="M168" i="1" s="1"/>
  <c r="J169" i="1"/>
  <c r="K169" i="1"/>
  <c r="M169" i="1" s="1"/>
  <c r="J170" i="1"/>
  <c r="K170" i="1"/>
  <c r="M170" i="1" s="1"/>
  <c r="J171" i="1"/>
  <c r="K171" i="1"/>
  <c r="M171" i="1" s="1"/>
  <c r="J172" i="1"/>
  <c r="K172" i="1"/>
  <c r="M172" i="1" s="1"/>
  <c r="J173" i="1"/>
  <c r="K173" i="1"/>
  <c r="M173" i="1" s="1"/>
  <c r="J174" i="1"/>
  <c r="K174" i="1"/>
  <c r="M174" i="1" s="1"/>
  <c r="J175" i="1"/>
  <c r="K175" i="1"/>
  <c r="M175" i="1" s="1"/>
  <c r="J176" i="1"/>
  <c r="K176" i="1"/>
  <c r="M176" i="1" s="1"/>
  <c r="J177" i="1"/>
  <c r="K177" i="1"/>
  <c r="M177" i="1" s="1"/>
  <c r="J178" i="1"/>
  <c r="K178" i="1"/>
  <c r="M178" i="1" s="1"/>
  <c r="J179" i="1"/>
  <c r="K179" i="1"/>
  <c r="M179" i="1" s="1"/>
  <c r="J180" i="1"/>
  <c r="K180" i="1"/>
  <c r="M180" i="1" s="1"/>
  <c r="J181" i="1"/>
  <c r="K181" i="1"/>
  <c r="M181" i="1" s="1"/>
  <c r="J182" i="1"/>
  <c r="K182" i="1"/>
  <c r="M182" i="1" s="1"/>
  <c r="J183" i="1"/>
  <c r="K183" i="1"/>
  <c r="M183" i="1" s="1"/>
  <c r="J184" i="1"/>
  <c r="K184" i="1"/>
  <c r="M184" i="1" s="1"/>
  <c r="J185" i="1"/>
  <c r="K185" i="1"/>
  <c r="M185" i="1" s="1"/>
  <c r="J186" i="1"/>
  <c r="K186" i="1"/>
  <c r="M186" i="1" s="1"/>
  <c r="J78" i="1"/>
  <c r="K78" i="1"/>
  <c r="M78" i="1" s="1"/>
  <c r="J79" i="1"/>
  <c r="K79" i="1"/>
  <c r="M79" i="1" s="1"/>
  <c r="J80" i="1"/>
  <c r="K80" i="1"/>
  <c r="M80" i="1" s="1"/>
  <c r="J81" i="1"/>
  <c r="K81" i="1"/>
  <c r="M81" i="1" s="1"/>
  <c r="J82" i="1"/>
  <c r="K82" i="1"/>
  <c r="M82" i="1" s="1"/>
  <c r="J83" i="1"/>
  <c r="K83" i="1"/>
  <c r="M83" i="1" s="1"/>
  <c r="J84" i="1"/>
  <c r="K84" i="1"/>
  <c r="M84" i="1" s="1"/>
  <c r="J85" i="1"/>
  <c r="K85" i="1"/>
  <c r="M85" i="1" s="1"/>
  <c r="J31" i="1"/>
  <c r="K31" i="1"/>
  <c r="M31" i="1" s="1"/>
  <c r="J32" i="1"/>
  <c r="K32" i="1"/>
  <c r="M32" i="1" s="1"/>
  <c r="J33" i="1"/>
  <c r="K33" i="1"/>
  <c r="M33" i="1" s="1"/>
  <c r="J34" i="1"/>
  <c r="K34" i="1"/>
  <c r="M34" i="1" s="1"/>
  <c r="J35" i="1"/>
  <c r="K35" i="1"/>
  <c r="M35" i="1" s="1"/>
  <c r="J36" i="1"/>
  <c r="K36" i="1"/>
  <c r="M36" i="1" s="1"/>
  <c r="J37" i="1"/>
  <c r="K37" i="1"/>
  <c r="M37" i="1" s="1"/>
  <c r="J38" i="1"/>
  <c r="K38" i="1"/>
  <c r="M38" i="1" s="1"/>
  <c r="D110" i="1"/>
  <c r="E110" i="1"/>
  <c r="G110" i="1" s="1"/>
  <c r="D111" i="1"/>
  <c r="E111" i="1"/>
  <c r="G111" i="1" s="1"/>
  <c r="D112" i="1"/>
  <c r="E112" i="1"/>
  <c r="G112" i="1" s="1"/>
  <c r="D113" i="1"/>
  <c r="E113" i="1"/>
  <c r="G113" i="1" s="1"/>
  <c r="D114" i="1"/>
  <c r="E114" i="1"/>
  <c r="G114" i="1" s="1"/>
  <c r="D115" i="1"/>
  <c r="E115" i="1"/>
  <c r="G115" i="1" s="1"/>
  <c r="D116" i="1"/>
  <c r="E116" i="1"/>
  <c r="G116" i="1" s="1"/>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D138" i="3"/>
  <c r="D370" i="3"/>
  <c r="D316" i="3"/>
  <c r="D116" i="3"/>
  <c r="D156" i="3"/>
  <c r="D347" i="3"/>
  <c r="D438" i="3"/>
  <c r="D261" i="3"/>
  <c r="D262" i="3"/>
  <c r="D263" i="3"/>
  <c r="D264" i="3"/>
  <c r="D365" i="3"/>
  <c r="D199" i="3"/>
  <c r="D159" i="3"/>
  <c r="D374" i="3"/>
  <c r="D194" i="3"/>
  <c r="D146" i="3"/>
  <c r="D132" i="3"/>
  <c r="D371" i="3"/>
  <c r="D352" i="3"/>
  <c r="D334" i="3"/>
  <c r="D90" i="3"/>
  <c r="D343" i="3"/>
  <c r="D147" i="3"/>
  <c r="D133" i="3"/>
  <c r="D344" i="3"/>
  <c r="D386" i="3"/>
  <c r="D80" i="3"/>
  <c r="D345" i="3"/>
  <c r="D362" i="3"/>
  <c r="D226" i="3"/>
  <c r="D160" i="3"/>
  <c r="D332" i="3"/>
  <c r="D85" i="3"/>
  <c r="D303" i="3"/>
  <c r="D271" i="3"/>
  <c r="D375" i="3"/>
  <c r="D372" i="3"/>
  <c r="D225" i="3"/>
  <c r="D259" i="3"/>
  <c r="D260" i="3"/>
  <c r="D351" i="3"/>
  <c r="D439" i="3"/>
  <c r="D376" i="3"/>
  <c r="D373" i="3"/>
  <c r="D79" i="3"/>
  <c r="D346" i="3"/>
  <c r="D273" i="3"/>
  <c r="D89" i="3"/>
  <c r="D224" i="3"/>
  <c r="D193" i="3"/>
  <c r="D363" i="3"/>
  <c r="D217" i="3"/>
  <c r="D218" i="3"/>
  <c r="D216" i="3"/>
  <c r="D238" i="1"/>
  <c r="D237" i="1"/>
  <c r="D236" i="1"/>
  <c r="D234" i="1"/>
  <c r="D233" i="1"/>
  <c r="D232" i="1"/>
  <c r="D231" i="1"/>
  <c r="D230" i="1"/>
  <c r="D229" i="1"/>
  <c r="D228" i="1"/>
  <c r="D226" i="1"/>
  <c r="D225" i="1"/>
  <c r="D224" i="1"/>
  <c r="D223" i="1"/>
  <c r="D222" i="1"/>
  <c r="J268" i="1"/>
  <c r="J267" i="1"/>
  <c r="J266" i="1"/>
  <c r="D253" i="1"/>
  <c r="D251" i="1"/>
  <c r="D250" i="1"/>
  <c r="D248" i="1"/>
  <c r="D247" i="1"/>
  <c r="D245" i="1"/>
  <c r="D244" i="1"/>
  <c r="D243" i="1"/>
  <c r="D241" i="1"/>
  <c r="D240" i="1"/>
  <c r="D270" i="1"/>
  <c r="D269" i="1"/>
  <c r="D220" i="1"/>
  <c r="D219" i="1"/>
  <c r="D218" i="1"/>
  <c r="D217" i="1"/>
  <c r="D267" i="1"/>
  <c r="D266" i="1"/>
  <c r="D265" i="1"/>
  <c r="D264" i="1"/>
  <c r="D262" i="1"/>
  <c r="D261" i="1"/>
  <c r="D259" i="1"/>
  <c r="D258" i="1"/>
  <c r="D256" i="1"/>
  <c r="D255" i="1"/>
  <c r="J230" i="1"/>
  <c r="J229" i="1"/>
  <c r="J228" i="1"/>
  <c r="D215" i="1"/>
  <c r="D214" i="1"/>
  <c r="D213" i="1"/>
  <c r="D212" i="1"/>
  <c r="D211" i="1"/>
  <c r="D210" i="1"/>
  <c r="D209" i="1"/>
  <c r="D208" i="1"/>
  <c r="D207" i="1"/>
  <c r="D206" i="1"/>
  <c r="D205" i="1"/>
  <c r="D204" i="1"/>
  <c r="D203" i="1"/>
  <c r="D202" i="1"/>
  <c r="D201" i="1"/>
  <c r="D199" i="1"/>
  <c r="D198" i="1"/>
  <c r="D197" i="1"/>
  <c r="D196" i="1"/>
  <c r="D195" i="1"/>
  <c r="D194" i="1"/>
  <c r="D193" i="1"/>
  <c r="D192" i="1"/>
  <c r="D191" i="1"/>
  <c r="D190" i="1"/>
  <c r="D189" i="1"/>
  <c r="J187" i="1"/>
  <c r="J164" i="1"/>
  <c r="J163" i="1"/>
  <c r="J162" i="1"/>
  <c r="J161" i="1"/>
  <c r="J160" i="1"/>
  <c r="J159" i="1"/>
  <c r="J158" i="1"/>
  <c r="J157" i="1"/>
  <c r="J156" i="1"/>
  <c r="J155" i="1"/>
  <c r="J154" i="1"/>
  <c r="J153" i="1"/>
  <c r="J152" i="1"/>
  <c r="J151" i="1"/>
  <c r="J150" i="1"/>
  <c r="J149" i="1"/>
  <c r="J148" i="1"/>
  <c r="J147" i="1"/>
  <c r="J146" i="1"/>
  <c r="J145" i="1"/>
  <c r="J144" i="1"/>
  <c r="J143" i="1"/>
  <c r="J142" i="1"/>
  <c r="J141" i="1"/>
  <c r="J264" i="1"/>
  <c r="J263" i="1"/>
  <c r="J262" i="1"/>
  <c r="J261" i="1"/>
  <c r="J260" i="1"/>
  <c r="J259" i="1"/>
  <c r="J258" i="1"/>
  <c r="D184" i="1"/>
  <c r="D183" i="1"/>
  <c r="D182" i="1"/>
  <c r="D181" i="1"/>
  <c r="D187" i="1"/>
  <c r="D186" i="1"/>
  <c r="D174" i="1"/>
  <c r="D173" i="1"/>
  <c r="J223" i="1"/>
  <c r="J222" i="1"/>
  <c r="J221" i="1"/>
  <c r="J220" i="1"/>
  <c r="J219" i="1"/>
  <c r="J218" i="1"/>
  <c r="D179" i="1"/>
  <c r="D178" i="1"/>
  <c r="D177" i="1"/>
  <c r="D176" i="1"/>
  <c r="D171" i="1"/>
  <c r="D170" i="1"/>
  <c r="D169" i="1"/>
  <c r="D168" i="1"/>
  <c r="D167" i="1"/>
  <c r="D166" i="1"/>
  <c r="J216" i="1"/>
  <c r="J215" i="1"/>
  <c r="J214" i="1"/>
  <c r="J213" i="1"/>
  <c r="J212" i="1"/>
  <c r="J211" i="1"/>
  <c r="J210" i="1"/>
  <c r="J209" i="1"/>
  <c r="J208" i="1"/>
  <c r="J207" i="1"/>
  <c r="D164" i="1"/>
  <c r="D162" i="1"/>
  <c r="D161" i="1"/>
  <c r="D160" i="1"/>
  <c r="D159" i="1"/>
  <c r="D157" i="1"/>
  <c r="D156" i="1"/>
  <c r="D155" i="1"/>
  <c r="D154" i="1"/>
  <c r="D153" i="1"/>
  <c r="D152" i="1"/>
  <c r="D151" i="1"/>
  <c r="D150" i="1"/>
  <c r="D149" i="1"/>
  <c r="D148"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D94" i="1"/>
  <c r="D93" i="1"/>
  <c r="D92" i="1"/>
  <c r="D91" i="1"/>
  <c r="D90" i="1"/>
  <c r="D89" i="1"/>
  <c r="D127" i="1"/>
  <c r="D126" i="1"/>
  <c r="D124" i="1"/>
  <c r="D123" i="1"/>
  <c r="D121" i="1"/>
  <c r="D120" i="1"/>
  <c r="D119" i="1"/>
  <c r="D118" i="1"/>
  <c r="D109" i="1"/>
  <c r="D108" i="1"/>
  <c r="D107" i="1"/>
  <c r="D106" i="1"/>
  <c r="D105" i="1"/>
  <c r="D104" i="1"/>
  <c r="D103" i="1"/>
  <c r="D102" i="1"/>
  <c r="D101" i="1"/>
  <c r="D100" i="1"/>
  <c r="D99" i="1"/>
  <c r="D98" i="1"/>
  <c r="J96" i="1"/>
  <c r="J95" i="1"/>
  <c r="J94" i="1"/>
  <c r="J93" i="1"/>
  <c r="J92" i="1"/>
  <c r="J91" i="1"/>
  <c r="J90" i="1"/>
  <c r="J89" i="1"/>
  <c r="J88" i="1"/>
  <c r="J87" i="1"/>
  <c r="J191" i="1"/>
  <c r="J190" i="1"/>
  <c r="J189" i="1"/>
  <c r="D131" i="1"/>
  <c r="D130" i="1"/>
  <c r="D129" i="1"/>
  <c r="D146" i="1"/>
  <c r="D145" i="1"/>
  <c r="D144" i="1"/>
  <c r="D143" i="1"/>
  <c r="D142" i="1"/>
  <c r="D141" i="1"/>
  <c r="D140" i="1"/>
  <c r="D139" i="1"/>
  <c r="D138" i="1"/>
  <c r="D137" i="1"/>
  <c r="D136" i="1"/>
  <c r="D135" i="1"/>
  <c r="D134" i="1"/>
  <c r="D133" i="1"/>
  <c r="J77" i="1"/>
  <c r="J76" i="1"/>
  <c r="J74" i="1"/>
  <c r="J73" i="1"/>
  <c r="J72" i="1"/>
  <c r="J71" i="1"/>
  <c r="J226" i="1"/>
  <c r="J225" i="1"/>
  <c r="D87" i="1"/>
  <c r="D86" i="1"/>
  <c r="D85" i="1"/>
  <c r="D83" i="1"/>
  <c r="D82" i="1"/>
  <c r="D80" i="1"/>
  <c r="D79" i="1"/>
  <c r="D78" i="1"/>
  <c r="D77" i="1"/>
  <c r="D76" i="1"/>
  <c r="D75" i="1"/>
  <c r="D74" i="1"/>
  <c r="D73" i="1"/>
  <c r="D72" i="1"/>
  <c r="J205" i="1"/>
  <c r="J204" i="1"/>
  <c r="J203" i="1"/>
  <c r="J202" i="1"/>
  <c r="J201" i="1"/>
  <c r="J200" i="1"/>
  <c r="J199" i="1"/>
  <c r="J198" i="1"/>
  <c r="J197" i="1"/>
  <c r="J196" i="1"/>
  <c r="J195" i="1"/>
  <c r="J194" i="1"/>
  <c r="J193" i="1"/>
  <c r="J69" i="1"/>
  <c r="J68" i="1"/>
  <c r="J67" i="1"/>
  <c r="J66" i="1"/>
  <c r="J65" i="1"/>
  <c r="J64" i="1"/>
  <c r="J63" i="1"/>
  <c r="J62" i="1"/>
  <c r="J61" i="1"/>
  <c r="J60" i="1"/>
  <c r="J59" i="1"/>
  <c r="J58" i="1"/>
  <c r="J57" i="1"/>
  <c r="J56" i="1"/>
  <c r="J55" i="1"/>
  <c r="J54" i="1"/>
  <c r="J53" i="1"/>
  <c r="J52" i="1"/>
  <c r="J51" i="1"/>
  <c r="J50" i="1"/>
  <c r="D70" i="1"/>
  <c r="D69" i="1"/>
  <c r="D68" i="1"/>
  <c r="D67" i="1"/>
  <c r="D65" i="1"/>
  <c r="D64" i="1"/>
  <c r="D63" i="1"/>
  <c r="D62" i="1"/>
  <c r="D61" i="1"/>
  <c r="D60" i="1"/>
  <c r="D59" i="1"/>
  <c r="D58" i="1"/>
  <c r="D57" i="1"/>
  <c r="D56" i="1"/>
  <c r="D55" i="1"/>
  <c r="D54" i="1"/>
  <c r="D53" i="1"/>
  <c r="D52" i="1"/>
  <c r="D51" i="1"/>
  <c r="D50" i="1"/>
  <c r="D49" i="1"/>
  <c r="D48" i="1"/>
  <c r="D47" i="1"/>
  <c r="D46" i="1"/>
  <c r="D45" i="1"/>
  <c r="D44" i="1"/>
  <c r="J48" i="1"/>
  <c r="J47" i="1"/>
  <c r="J46" i="1"/>
  <c r="J45" i="1"/>
  <c r="J44" i="1"/>
  <c r="J43" i="1"/>
  <c r="J42" i="1"/>
  <c r="J41" i="1"/>
  <c r="J40" i="1"/>
  <c r="J39" i="1"/>
  <c r="J30" i="1"/>
  <c r="J29" i="1"/>
  <c r="J28" i="1"/>
  <c r="J27" i="1"/>
  <c r="J26" i="1"/>
  <c r="J25" i="1"/>
  <c r="J24" i="1"/>
  <c r="J23" i="1"/>
  <c r="J22" i="1"/>
  <c r="J21" i="1"/>
  <c r="J20" i="1"/>
  <c r="J19" i="1"/>
  <c r="J18" i="1"/>
  <c r="J17" i="1"/>
  <c r="J16" i="1"/>
  <c r="J15" i="1"/>
  <c r="J14" i="1"/>
  <c r="J13" i="1"/>
  <c r="J12" i="1"/>
  <c r="J11" i="1"/>
  <c r="J10" i="1"/>
  <c r="J9" i="1"/>
  <c r="J8" i="1"/>
  <c r="D42" i="1"/>
  <c r="D41" i="1"/>
  <c r="D40" i="1"/>
  <c r="D39" i="1"/>
  <c r="D37" i="1"/>
  <c r="D36" i="1"/>
  <c r="D35" i="1"/>
  <c r="D34" i="1"/>
  <c r="D33" i="1"/>
  <c r="D32" i="1"/>
  <c r="D31" i="1"/>
  <c r="D30" i="1"/>
  <c r="D29" i="1"/>
  <c r="D27" i="1"/>
  <c r="D26" i="1"/>
  <c r="D25" i="1"/>
  <c r="D24" i="1"/>
  <c r="D23" i="1"/>
  <c r="D22" i="1"/>
  <c r="D21" i="1"/>
  <c r="D19" i="1"/>
  <c r="D18" i="1"/>
  <c r="D17" i="1"/>
  <c r="D16" i="1"/>
  <c r="D15" i="1"/>
  <c r="D14" i="1"/>
  <c r="D13" i="1"/>
  <c r="D12" i="1"/>
  <c r="D11" i="1"/>
  <c r="D10" i="1"/>
  <c r="D9" i="1"/>
  <c r="D8" i="1"/>
  <c r="D407" i="3"/>
  <c r="D408" i="3"/>
  <c r="D409" i="3"/>
  <c r="D410" i="3"/>
  <c r="D411" i="3"/>
  <c r="D412" i="3"/>
  <c r="D413" i="3"/>
  <c r="D414" i="3"/>
  <c r="D415" i="3"/>
  <c r="D416" i="3"/>
  <c r="D353" i="3"/>
  <c r="D92" i="3"/>
  <c r="D96" i="3"/>
  <c r="D100" i="3"/>
  <c r="D387" i="3"/>
  <c r="D388" i="3"/>
  <c r="D389" i="3"/>
  <c r="D390" i="3"/>
  <c r="D391" i="3"/>
  <c r="D392" i="3"/>
  <c r="D393" i="3"/>
  <c r="D394" i="3"/>
  <c r="D395" i="3"/>
  <c r="D396" i="3"/>
  <c r="D234" i="3"/>
  <c r="D235" i="3"/>
  <c r="D236" i="3"/>
  <c r="D237" i="3"/>
  <c r="D417" i="3"/>
  <c r="D418" i="3"/>
  <c r="D419" i="3"/>
  <c r="D420" i="3"/>
  <c r="D421" i="3"/>
  <c r="D422" i="3"/>
  <c r="D423" i="3"/>
  <c r="D424" i="3"/>
  <c r="D425" i="3"/>
  <c r="D426" i="3"/>
  <c r="D354" i="3"/>
  <c r="D91" i="3"/>
  <c r="D427" i="3"/>
  <c r="D428" i="3"/>
  <c r="D429" i="3"/>
  <c r="D430" i="3"/>
  <c r="D431" i="3"/>
  <c r="D432" i="3"/>
  <c r="D433" i="3"/>
  <c r="D434" i="3"/>
  <c r="D435" i="3"/>
  <c r="D436" i="3"/>
  <c r="D186" i="3"/>
  <c r="D187" i="3"/>
  <c r="D188" i="3"/>
  <c r="D207" i="3"/>
  <c r="D95" i="3"/>
  <c r="D210" i="3"/>
  <c r="D99" i="3"/>
  <c r="D203" i="3"/>
  <c r="D219" i="3"/>
  <c r="D67" i="3"/>
  <c r="D46" i="3"/>
  <c r="D57" i="3"/>
  <c r="D58" i="3"/>
  <c r="D59" i="3"/>
  <c r="D60" i="3"/>
  <c r="D440" i="3"/>
  <c r="D441" i="3"/>
  <c r="D442" i="3"/>
  <c r="D443" i="3"/>
  <c r="D444" i="3"/>
  <c r="D445" i="3"/>
  <c r="D446" i="3"/>
  <c r="D447" i="3"/>
  <c r="D448" i="3"/>
  <c r="D449" i="3"/>
  <c r="D189" i="3"/>
  <c r="D202" i="3"/>
  <c r="D206" i="3"/>
  <c r="D23" i="3"/>
  <c r="D24" i="3"/>
  <c r="D30" i="3"/>
  <c r="D26" i="3"/>
  <c r="D28" i="3"/>
  <c r="D249" i="3"/>
  <c r="D209" i="3"/>
  <c r="D204" i="3"/>
  <c r="D190" i="3"/>
  <c r="D359" i="3"/>
  <c r="D213" i="3"/>
  <c r="D25" i="3"/>
  <c r="D27" i="3"/>
  <c r="D251" i="3"/>
  <c r="D330" i="3"/>
  <c r="D94" i="3"/>
  <c r="D110" i="3"/>
  <c r="D267" i="3"/>
  <c r="D31" i="3"/>
  <c r="D32" i="3"/>
  <c r="D33" i="3"/>
  <c r="D34" i="3"/>
  <c r="D275" i="3"/>
  <c r="D322" i="3"/>
  <c r="D252" i="3"/>
  <c r="D47" i="3"/>
  <c r="D35" i="3"/>
  <c r="D437" i="3"/>
  <c r="D201" i="3"/>
  <c r="D327" i="3"/>
  <c r="D29" i="3"/>
  <c r="D335" i="3"/>
  <c r="D107" i="3"/>
  <c r="D108" i="3"/>
  <c r="D397" i="3"/>
  <c r="D398" i="3"/>
  <c r="D399" i="3"/>
  <c r="D400" i="3"/>
  <c r="D401" i="3"/>
  <c r="D402" i="3"/>
  <c r="D403" i="3"/>
  <c r="D404" i="3"/>
  <c r="D405" i="3"/>
  <c r="D406" i="3"/>
  <c r="D357" i="3"/>
  <c r="D61" i="3"/>
  <c r="D62" i="3"/>
  <c r="D63" i="3"/>
  <c r="D294" i="3"/>
  <c r="D295" i="3"/>
  <c r="D292" i="3"/>
  <c r="D293" i="3"/>
  <c r="D180" i="3"/>
  <c r="D208" i="3"/>
  <c r="D358" i="3"/>
  <c r="D250" i="3"/>
  <c r="D48" i="3"/>
  <c r="D49" i="3"/>
  <c r="D50" i="3"/>
  <c r="D205" i="3"/>
  <c r="D179" i="3"/>
  <c r="D277" i="3"/>
  <c r="D181" i="3"/>
  <c r="D182" i="3"/>
  <c r="D239" i="3"/>
  <c r="D240" i="3"/>
  <c r="D241" i="3"/>
  <c r="D242" i="3"/>
  <c r="D37" i="3"/>
  <c r="D38" i="3"/>
  <c r="D39" i="3"/>
  <c r="D238" i="3"/>
  <c r="D153" i="3"/>
  <c r="D109" i="3"/>
  <c r="D176" i="3"/>
  <c r="D167" i="3"/>
  <c r="D64" i="3"/>
  <c r="D65" i="3"/>
  <c r="D66" i="3"/>
  <c r="D36" i="3"/>
  <c r="D166" i="3"/>
  <c r="D162" i="3"/>
  <c r="D320" i="3"/>
  <c r="D102" i="3"/>
  <c r="D101" i="3"/>
  <c r="D103" i="3"/>
  <c r="D276" i="3"/>
  <c r="D183" i="3"/>
  <c r="D93" i="3"/>
  <c r="D161" i="3"/>
  <c r="D450" i="3"/>
  <c r="D451" i="3"/>
  <c r="D452" i="3"/>
  <c r="D453" i="3"/>
  <c r="D454" i="3"/>
  <c r="D455" i="3"/>
  <c r="D456" i="3"/>
  <c r="D457" i="3"/>
  <c r="D458" i="3"/>
  <c r="D459" i="3"/>
  <c r="D381" i="3"/>
  <c r="D379" i="3"/>
  <c r="D380" i="3"/>
  <c r="D383" i="3"/>
  <c r="D378" i="3"/>
  <c r="D385" i="3"/>
  <c r="D384" i="3"/>
  <c r="D377" i="3"/>
  <c r="D382" i="3"/>
  <c r="D253" i="3"/>
  <c r="D254" i="3"/>
  <c r="D255" i="3"/>
  <c r="D256" i="3"/>
  <c r="D278" i="3"/>
  <c r="D163" i="3"/>
  <c r="D280" i="3"/>
  <c r="D287" i="3"/>
  <c r="D165" i="3"/>
  <c r="D82" i="3"/>
  <c r="D7" i="3"/>
  <c r="D9" i="3"/>
  <c r="D10" i="3"/>
  <c r="D12" i="3"/>
  <c r="D8" i="3"/>
  <c r="D168" i="3"/>
  <c r="D309" i="3"/>
  <c r="D325" i="3"/>
  <c r="D177" i="3"/>
  <c r="D178" i="3"/>
  <c r="D106" i="3"/>
  <c r="D40" i="3"/>
  <c r="D41" i="3"/>
  <c r="D42" i="3"/>
  <c r="D171" i="3"/>
  <c r="D164" i="3"/>
  <c r="D306" i="3"/>
  <c r="D51" i="3"/>
  <c r="D52" i="3"/>
  <c r="D53" i="3"/>
  <c r="D197" i="3"/>
  <c r="D270" i="3"/>
  <c r="D307" i="3"/>
  <c r="D321" i="3"/>
  <c r="D473" i="3"/>
  <c r="D471" i="3"/>
  <c r="D470" i="3"/>
  <c r="D472" i="3"/>
  <c r="D173" i="3"/>
  <c r="D184" i="3"/>
  <c r="D274" i="3"/>
  <c r="D169" i="3"/>
  <c r="D323" i="3"/>
  <c r="D356" i="3"/>
  <c r="D122" i="3"/>
  <c r="D123" i="3"/>
  <c r="D71" i="3"/>
  <c r="D113" i="3"/>
  <c r="D114" i="3"/>
  <c r="D115" i="3"/>
  <c r="D230" i="3"/>
  <c r="D231" i="3"/>
  <c r="D232" i="3"/>
  <c r="D366" i="3"/>
  <c r="D328" i="3"/>
  <c r="D148" i="3"/>
  <c r="D170" i="3"/>
  <c r="D174" i="3"/>
  <c r="D308" i="3"/>
  <c r="D200" i="3"/>
  <c r="D13" i="3"/>
  <c r="D15" i="3"/>
  <c r="D16" i="3"/>
  <c r="D244" i="3"/>
  <c r="D311" i="3"/>
  <c r="D233" i="3"/>
  <c r="D11" i="3"/>
  <c r="D98" i="3"/>
  <c r="D326" i="3"/>
  <c r="D69" i="3"/>
  <c r="D297" i="3"/>
  <c r="D142" i="3"/>
  <c r="D172" i="3"/>
  <c r="D300" i="3"/>
  <c r="D227" i="3"/>
  <c r="D54" i="3"/>
  <c r="D55" i="3"/>
  <c r="D56" i="3"/>
  <c r="D257" i="3"/>
  <c r="D175" i="3"/>
  <c r="D14" i="3"/>
  <c r="D76" i="3"/>
  <c r="D460" i="3"/>
  <c r="D461" i="3"/>
  <c r="D462" i="3"/>
  <c r="D463" i="3"/>
  <c r="D464" i="3"/>
  <c r="D465" i="3"/>
  <c r="D466" i="3"/>
  <c r="D467" i="3"/>
  <c r="D468" i="3"/>
  <c r="D469" i="3"/>
  <c r="D83" i="3"/>
  <c r="D84" i="3"/>
  <c r="D279" i="3"/>
  <c r="D154" i="3"/>
  <c r="D324" i="3"/>
  <c r="D298" i="3"/>
  <c r="D302" i="3"/>
  <c r="D157" i="3"/>
  <c r="D43" i="3"/>
  <c r="D44" i="3"/>
  <c r="D45" i="3"/>
  <c r="D220" i="3"/>
  <c r="D128" i="3"/>
  <c r="D281" i="3"/>
  <c r="D228" i="3"/>
  <c r="D150" i="3"/>
  <c r="D299" i="3"/>
  <c r="D105" i="3"/>
  <c r="D268" i="3"/>
  <c r="D269" i="3"/>
  <c r="D120" i="3"/>
  <c r="D121" i="3"/>
  <c r="D288" i="3"/>
  <c r="D368" i="3"/>
  <c r="D17" i="3"/>
  <c r="D18" i="3"/>
  <c r="D19" i="3"/>
  <c r="D329" i="3"/>
  <c r="D301" i="3"/>
  <c r="D143" i="3"/>
  <c r="D87" i="3"/>
  <c r="D111" i="3"/>
  <c r="D112" i="3"/>
  <c r="D221" i="3"/>
  <c r="D222" i="3"/>
  <c r="D125" i="3"/>
  <c r="D126" i="3"/>
  <c r="D367" i="3"/>
  <c r="D318" i="3"/>
  <c r="D312" i="3"/>
  <c r="D81" i="3"/>
  <c r="D296" i="3"/>
  <c r="D229" i="3"/>
  <c r="D144" i="3"/>
  <c r="D305" i="3"/>
  <c r="D70" i="3"/>
  <c r="D149" i="3"/>
  <c r="D140" i="3"/>
  <c r="D139" i="3"/>
  <c r="D141" i="3"/>
  <c r="D97" i="3"/>
  <c r="D355" i="3"/>
  <c r="D336" i="3"/>
  <c r="D337" i="3"/>
  <c r="D338" i="3"/>
  <c r="D339" i="3"/>
  <c r="D340" i="3"/>
  <c r="D341" i="3"/>
  <c r="D223" i="3"/>
  <c r="D289" i="3"/>
  <c r="D272" i="3"/>
  <c r="D317" i="3"/>
  <c r="D282" i="3"/>
  <c r="D151" i="3"/>
  <c r="D77" i="3"/>
  <c r="D88" i="3"/>
  <c r="D73" i="3"/>
  <c r="D350" i="3"/>
  <c r="D68" i="3"/>
  <c r="D314" i="3"/>
  <c r="D155" i="3"/>
  <c r="D185" i="3"/>
  <c r="D127" i="3"/>
  <c r="D158" i="3"/>
  <c r="D304" i="3"/>
  <c r="D285" i="3"/>
  <c r="D215" i="3"/>
  <c r="D243" i="3"/>
  <c r="D104" i="3"/>
  <c r="D198" i="3"/>
  <c r="D135" i="3"/>
  <c r="D134" i="3"/>
  <c r="D136" i="3"/>
  <c r="D310" i="3"/>
  <c r="D74" i="3"/>
  <c r="D266" i="3"/>
  <c r="D78" i="3"/>
  <c r="D20" i="3"/>
  <c r="D21" i="3"/>
  <c r="D22" i="3"/>
  <c r="D118" i="3"/>
  <c r="D119" i="3"/>
  <c r="D152" i="3"/>
  <c r="D212" i="3"/>
  <c r="D290" i="3"/>
  <c r="D245" i="3"/>
  <c r="D246" i="3"/>
  <c r="D247" i="3"/>
  <c r="D248" i="3"/>
  <c r="D124" i="3"/>
  <c r="D319" i="3"/>
  <c r="D283" i="3"/>
  <c r="D192" i="3"/>
  <c r="D191" i="3"/>
  <c r="D117" i="3"/>
  <c r="D313" i="3"/>
  <c r="D369" i="3"/>
  <c r="D364" i="3"/>
  <c r="D349" i="3"/>
  <c r="D258" i="3"/>
  <c r="D286" i="3"/>
  <c r="D211" i="3"/>
  <c r="D291" i="3"/>
  <c r="D348" i="3"/>
  <c r="D474" i="3"/>
  <c r="D315" i="3"/>
  <c r="D214" i="3"/>
  <c r="D137" i="3"/>
  <c r="D284" i="3"/>
  <c r="D145" i="3"/>
  <c r="D331" i="3"/>
  <c r="D196" i="3"/>
  <c r="D130" i="3"/>
  <c r="D129" i="3"/>
  <c r="D131" i="3"/>
  <c r="D265" i="3"/>
  <c r="D333" i="3"/>
  <c r="D86" i="3"/>
  <c r="D195" i="3"/>
  <c r="D72" i="3"/>
  <c r="D360" i="3"/>
  <c r="D361" i="3"/>
  <c r="D75" i="3"/>
  <c r="D342" i="3"/>
  <c r="J454" i="3" l="1"/>
  <c r="L454" i="3" s="1"/>
  <c r="J442" i="3"/>
  <c r="L442" i="3" s="1"/>
  <c r="J430" i="3"/>
  <c r="L430" i="3" s="1"/>
  <c r="J466" i="3"/>
  <c r="L466" i="3" s="1"/>
  <c r="J465" i="3"/>
  <c r="L465" i="3" s="1"/>
  <c r="J453" i="3"/>
  <c r="L453" i="3" s="1"/>
  <c r="J441" i="3"/>
  <c r="L441" i="3" s="1"/>
  <c r="J429" i="3"/>
  <c r="L429" i="3" s="1"/>
  <c r="J464" i="3"/>
  <c r="L464" i="3" s="1"/>
  <c r="J452" i="3"/>
  <c r="L452" i="3" s="1"/>
  <c r="J440" i="3"/>
  <c r="L440" i="3" s="1"/>
  <c r="J428" i="3"/>
  <c r="L428" i="3" s="1"/>
  <c r="J467" i="3"/>
  <c r="L467" i="3" s="1"/>
  <c r="J455" i="3"/>
  <c r="L455" i="3" s="1"/>
  <c r="J443" i="3"/>
  <c r="L443" i="3" s="1"/>
  <c r="J431" i="3"/>
  <c r="L431" i="3" s="1"/>
  <c r="E219" i="1"/>
  <c r="G219" i="1" s="1"/>
  <c r="E236" i="1"/>
  <c r="G236" i="1" s="1"/>
  <c r="E16" i="1"/>
  <c r="G16" i="1" s="1"/>
  <c r="K229" i="1"/>
  <c r="M229" i="1" s="1"/>
  <c r="E12" i="1"/>
  <c r="G12" i="1" s="1"/>
  <c r="E18" i="1"/>
  <c r="G18" i="1" s="1"/>
  <c r="E25" i="1"/>
  <c r="G25" i="1" s="1"/>
  <c r="E32" i="1"/>
  <c r="G32" i="1" s="1"/>
  <c r="E39" i="1"/>
  <c r="G39" i="1" s="1"/>
  <c r="K10" i="1"/>
  <c r="M10" i="1" s="1"/>
  <c r="K16" i="1"/>
  <c r="M16" i="1" s="1"/>
  <c r="K22" i="1"/>
  <c r="M22" i="1" s="1"/>
  <c r="K28" i="1"/>
  <c r="M28" i="1" s="1"/>
  <c r="K41" i="1"/>
  <c r="M41" i="1" s="1"/>
  <c r="K47" i="1"/>
  <c r="M47" i="1" s="1"/>
  <c r="E48" i="1"/>
  <c r="G48" i="1" s="1"/>
  <c r="E54" i="1"/>
  <c r="G54" i="1" s="1"/>
  <c r="E60" i="1"/>
  <c r="G60" i="1" s="1"/>
  <c r="E67" i="1"/>
  <c r="G67" i="1" s="1"/>
  <c r="K52" i="1"/>
  <c r="M52" i="1" s="1"/>
  <c r="K58" i="1"/>
  <c r="M58" i="1" s="1"/>
  <c r="K64" i="1"/>
  <c r="M64" i="1" s="1"/>
  <c r="K193" i="1"/>
  <c r="M193" i="1" s="1"/>
  <c r="K199" i="1"/>
  <c r="M199" i="1" s="1"/>
  <c r="K205" i="1"/>
  <c r="M205" i="1" s="1"/>
  <c r="E77" i="1"/>
  <c r="G77" i="1" s="1"/>
  <c r="E85" i="1"/>
  <c r="G85" i="1" s="1"/>
  <c r="K72" i="1"/>
  <c r="M72" i="1" s="1"/>
  <c r="E138" i="1"/>
  <c r="G138" i="1" s="1"/>
  <c r="E144" i="1"/>
  <c r="G144" i="1" s="1"/>
  <c r="K189" i="1"/>
  <c r="M189" i="1" s="1"/>
  <c r="K90" i="1"/>
  <c r="M90" i="1" s="1"/>
  <c r="K96" i="1"/>
  <c r="M96" i="1" s="1"/>
  <c r="E103" i="1"/>
  <c r="G103" i="1" s="1"/>
  <c r="E109" i="1"/>
  <c r="G109" i="1" s="1"/>
  <c r="E119" i="1"/>
  <c r="G119" i="1" s="1"/>
  <c r="E127" i="1"/>
  <c r="G127" i="1" s="1"/>
  <c r="E94" i="1"/>
  <c r="G94" i="1" s="1"/>
  <c r="K103" i="1"/>
  <c r="M103" i="1" s="1"/>
  <c r="K109" i="1"/>
  <c r="M109" i="1" s="1"/>
  <c r="K115" i="1"/>
  <c r="M115" i="1" s="1"/>
  <c r="K121" i="1"/>
  <c r="M121" i="1" s="1"/>
  <c r="K127" i="1"/>
  <c r="M127" i="1" s="1"/>
  <c r="K133" i="1"/>
  <c r="M133" i="1" s="1"/>
  <c r="K139" i="1"/>
  <c r="M139" i="1" s="1"/>
  <c r="E153" i="1"/>
  <c r="G153" i="1" s="1"/>
  <c r="E160" i="1"/>
  <c r="G160" i="1" s="1"/>
  <c r="K209" i="1"/>
  <c r="M209" i="1" s="1"/>
  <c r="K215" i="1"/>
  <c r="M215" i="1" s="1"/>
  <c r="E170" i="1"/>
  <c r="G170" i="1" s="1"/>
  <c r="K218" i="1"/>
  <c r="M218" i="1" s="1"/>
  <c r="E173" i="1"/>
  <c r="G173" i="1" s="1"/>
  <c r="E183" i="1"/>
  <c r="G183" i="1" s="1"/>
  <c r="K262" i="1"/>
  <c r="M262" i="1" s="1"/>
  <c r="K144" i="1"/>
  <c r="M144" i="1" s="1"/>
  <c r="K159" i="1"/>
  <c r="M159" i="1" s="1"/>
  <c r="E194" i="1"/>
  <c r="G194" i="1" s="1"/>
  <c r="E202" i="1"/>
  <c r="G202" i="1" s="1"/>
  <c r="E264" i="1"/>
  <c r="G264" i="1" s="1"/>
  <c r="E250" i="1"/>
  <c r="G250" i="1" s="1"/>
  <c r="K230" i="1"/>
  <c r="M230" i="1" s="1"/>
  <c r="E13" i="1"/>
  <c r="G13" i="1" s="1"/>
  <c r="E19" i="1"/>
  <c r="G19" i="1" s="1"/>
  <c r="E26" i="1"/>
  <c r="G26" i="1" s="1"/>
  <c r="E33" i="1"/>
  <c r="G33" i="1" s="1"/>
  <c r="E40" i="1"/>
  <c r="G40" i="1" s="1"/>
  <c r="K11" i="1"/>
  <c r="M11" i="1" s="1"/>
  <c r="K17" i="1"/>
  <c r="M17" i="1" s="1"/>
  <c r="K23" i="1"/>
  <c r="M23" i="1" s="1"/>
  <c r="K29" i="1"/>
  <c r="M29" i="1" s="1"/>
  <c r="K42" i="1"/>
  <c r="M42" i="1" s="1"/>
  <c r="K48" i="1"/>
  <c r="M48" i="1" s="1"/>
  <c r="E49" i="1"/>
  <c r="G49" i="1" s="1"/>
  <c r="E55" i="1"/>
  <c r="G55" i="1" s="1"/>
  <c r="E61" i="1"/>
  <c r="G61" i="1" s="1"/>
  <c r="E68" i="1"/>
  <c r="G68" i="1" s="1"/>
  <c r="K53" i="1"/>
  <c r="M53" i="1" s="1"/>
  <c r="K59" i="1"/>
  <c r="M59" i="1" s="1"/>
  <c r="K65" i="1"/>
  <c r="M65" i="1" s="1"/>
  <c r="K194" i="1"/>
  <c r="M194" i="1" s="1"/>
  <c r="K200" i="1"/>
  <c r="M200" i="1" s="1"/>
  <c r="E72" i="1"/>
  <c r="G72" i="1" s="1"/>
  <c r="E78" i="1"/>
  <c r="G78" i="1" s="1"/>
  <c r="E86" i="1"/>
  <c r="G86" i="1" s="1"/>
  <c r="K73" i="1"/>
  <c r="M73" i="1" s="1"/>
  <c r="E133" i="1"/>
  <c r="G133" i="1" s="1"/>
  <c r="E139" i="1"/>
  <c r="G139" i="1" s="1"/>
  <c r="E145" i="1"/>
  <c r="G145" i="1" s="1"/>
  <c r="K190" i="1"/>
  <c r="M190" i="1" s="1"/>
  <c r="K91" i="1"/>
  <c r="M91" i="1" s="1"/>
  <c r="E98" i="1"/>
  <c r="G98" i="1" s="1"/>
  <c r="E104" i="1"/>
  <c r="G104" i="1" s="1"/>
  <c r="E120" i="1"/>
  <c r="G120" i="1" s="1"/>
  <c r="E89" i="1"/>
  <c r="G89" i="1" s="1"/>
  <c r="K98" i="1"/>
  <c r="M98" i="1" s="1"/>
  <c r="K104" i="1"/>
  <c r="M104" i="1" s="1"/>
  <c r="K110" i="1"/>
  <c r="M110" i="1" s="1"/>
  <c r="K116" i="1"/>
  <c r="M116" i="1" s="1"/>
  <c r="K122" i="1"/>
  <c r="M122" i="1" s="1"/>
  <c r="K128" i="1"/>
  <c r="M128" i="1" s="1"/>
  <c r="K134" i="1"/>
  <c r="M134" i="1" s="1"/>
  <c r="E148" i="1"/>
  <c r="G148" i="1" s="1"/>
  <c r="E154" i="1"/>
  <c r="G154" i="1" s="1"/>
  <c r="E161" i="1"/>
  <c r="G161" i="1" s="1"/>
  <c r="K210" i="1"/>
  <c r="M210" i="1" s="1"/>
  <c r="K216" i="1"/>
  <c r="M216" i="1" s="1"/>
  <c r="E171" i="1"/>
  <c r="G171" i="1" s="1"/>
  <c r="K219" i="1"/>
  <c r="M219" i="1" s="1"/>
  <c r="E174" i="1"/>
  <c r="G174" i="1" s="1"/>
  <c r="E184" i="1"/>
  <c r="G184" i="1" s="1"/>
  <c r="K263" i="1"/>
  <c r="M263" i="1" s="1"/>
  <c r="K153" i="1"/>
  <c r="M153" i="1" s="1"/>
  <c r="K160" i="1"/>
  <c r="M160" i="1" s="1"/>
  <c r="K187" i="1"/>
  <c r="M187" i="1" s="1"/>
  <c r="E195" i="1"/>
  <c r="G195" i="1" s="1"/>
  <c r="E211" i="1"/>
  <c r="G211" i="1" s="1"/>
  <c r="E240" i="1"/>
  <c r="G240" i="1" s="1"/>
  <c r="E228" i="1"/>
  <c r="G228" i="1" s="1"/>
  <c r="E255" i="1"/>
  <c r="G255" i="1" s="1"/>
  <c r="E8" i="1"/>
  <c r="G8" i="1" s="1"/>
  <c r="E14" i="1"/>
  <c r="G14" i="1" s="1"/>
  <c r="E21" i="1"/>
  <c r="G21" i="1" s="1"/>
  <c r="E27" i="1"/>
  <c r="G27" i="1" s="1"/>
  <c r="E34" i="1"/>
  <c r="G34" i="1" s="1"/>
  <c r="E41" i="1"/>
  <c r="G41" i="1" s="1"/>
  <c r="K12" i="1"/>
  <c r="M12" i="1" s="1"/>
  <c r="K18" i="1"/>
  <c r="M18" i="1" s="1"/>
  <c r="K24" i="1"/>
  <c r="M24" i="1" s="1"/>
  <c r="K30" i="1"/>
  <c r="M30" i="1" s="1"/>
  <c r="K43" i="1"/>
  <c r="M43" i="1" s="1"/>
  <c r="E44" i="1"/>
  <c r="G44" i="1" s="1"/>
  <c r="E50" i="1"/>
  <c r="G50" i="1" s="1"/>
  <c r="E56" i="1"/>
  <c r="G56" i="1" s="1"/>
  <c r="E62" i="1"/>
  <c r="G62" i="1" s="1"/>
  <c r="E69" i="1"/>
  <c r="G69" i="1" s="1"/>
  <c r="K54" i="1"/>
  <c r="M54" i="1" s="1"/>
  <c r="K60" i="1"/>
  <c r="M60" i="1" s="1"/>
  <c r="K66" i="1"/>
  <c r="M66" i="1" s="1"/>
  <c r="K195" i="1"/>
  <c r="M195" i="1" s="1"/>
  <c r="K201" i="1"/>
  <c r="M201" i="1" s="1"/>
  <c r="E73" i="1"/>
  <c r="G73" i="1" s="1"/>
  <c r="E79" i="1"/>
  <c r="G79" i="1" s="1"/>
  <c r="E87" i="1"/>
  <c r="G87" i="1" s="1"/>
  <c r="K74" i="1"/>
  <c r="M74" i="1" s="1"/>
  <c r="E134" i="1"/>
  <c r="G134" i="1" s="1"/>
  <c r="E140" i="1"/>
  <c r="G140" i="1" s="1"/>
  <c r="E146" i="1"/>
  <c r="G146" i="1" s="1"/>
  <c r="K191" i="1"/>
  <c r="M191" i="1" s="1"/>
  <c r="K92" i="1"/>
  <c r="M92" i="1" s="1"/>
  <c r="E99" i="1"/>
  <c r="G99" i="1" s="1"/>
  <c r="E105" i="1"/>
  <c r="G105" i="1" s="1"/>
  <c r="E121" i="1"/>
  <c r="G121" i="1" s="1"/>
  <c r="E90" i="1"/>
  <c r="G90" i="1" s="1"/>
  <c r="K99" i="1"/>
  <c r="M99" i="1" s="1"/>
  <c r="K105" i="1"/>
  <c r="M105" i="1" s="1"/>
  <c r="K111" i="1"/>
  <c r="M111" i="1" s="1"/>
  <c r="K117" i="1"/>
  <c r="M117" i="1" s="1"/>
  <c r="K123" i="1"/>
  <c r="M123" i="1" s="1"/>
  <c r="K129" i="1"/>
  <c r="M129" i="1" s="1"/>
  <c r="K135" i="1"/>
  <c r="M135" i="1" s="1"/>
  <c r="E149" i="1"/>
  <c r="G149" i="1" s="1"/>
  <c r="E155" i="1"/>
  <c r="G155" i="1" s="1"/>
  <c r="E162" i="1"/>
  <c r="G162" i="1" s="1"/>
  <c r="K211" i="1"/>
  <c r="M211" i="1" s="1"/>
  <c r="E166" i="1"/>
  <c r="G166" i="1" s="1"/>
  <c r="E176" i="1"/>
  <c r="G176" i="1" s="1"/>
  <c r="K220" i="1"/>
  <c r="M220" i="1" s="1"/>
  <c r="E186" i="1"/>
  <c r="G186" i="1" s="1"/>
  <c r="K258" i="1"/>
  <c r="M258" i="1" s="1"/>
  <c r="K264" i="1"/>
  <c r="M264" i="1" s="1"/>
  <c r="K147" i="1"/>
  <c r="M147" i="1" s="1"/>
  <c r="K154" i="1"/>
  <c r="M154" i="1" s="1"/>
  <c r="K161" i="1"/>
  <c r="M161" i="1" s="1"/>
  <c r="E189" i="1"/>
  <c r="G189" i="1" s="1"/>
  <c r="E205" i="1"/>
  <c r="G205" i="1" s="1"/>
  <c r="E212" i="1"/>
  <c r="G212" i="1" s="1"/>
  <c r="E241" i="1"/>
  <c r="G241" i="1" s="1"/>
  <c r="E229" i="1"/>
  <c r="G229" i="1" s="1"/>
  <c r="E217" i="1"/>
  <c r="G217" i="1" s="1"/>
  <c r="E9" i="1"/>
  <c r="G9" i="1" s="1"/>
  <c r="E15" i="1"/>
  <c r="G15" i="1" s="1"/>
  <c r="E22" i="1"/>
  <c r="G22" i="1" s="1"/>
  <c r="E29" i="1"/>
  <c r="G29" i="1" s="1"/>
  <c r="E35" i="1"/>
  <c r="G35" i="1" s="1"/>
  <c r="E42" i="1"/>
  <c r="G42" i="1" s="1"/>
  <c r="K13" i="1"/>
  <c r="M13" i="1" s="1"/>
  <c r="K19" i="1"/>
  <c r="M19" i="1" s="1"/>
  <c r="K25" i="1"/>
  <c r="M25" i="1" s="1"/>
  <c r="K44" i="1"/>
  <c r="M44" i="1" s="1"/>
  <c r="E45" i="1"/>
  <c r="G45" i="1" s="1"/>
  <c r="E51" i="1"/>
  <c r="G51" i="1" s="1"/>
  <c r="E57" i="1"/>
  <c r="G57" i="1" s="1"/>
  <c r="E63" i="1"/>
  <c r="G63" i="1" s="1"/>
  <c r="E70" i="1"/>
  <c r="G70" i="1" s="1"/>
  <c r="K55" i="1"/>
  <c r="M55" i="1" s="1"/>
  <c r="K61" i="1"/>
  <c r="M61" i="1" s="1"/>
  <c r="K67" i="1"/>
  <c r="M67" i="1" s="1"/>
  <c r="K196" i="1"/>
  <c r="M196" i="1" s="1"/>
  <c r="K202" i="1"/>
  <c r="M202" i="1" s="1"/>
  <c r="E74" i="1"/>
  <c r="G74" i="1" s="1"/>
  <c r="E80" i="1"/>
  <c r="G80" i="1" s="1"/>
  <c r="K225" i="1"/>
  <c r="M225" i="1" s="1"/>
  <c r="K76" i="1"/>
  <c r="M76" i="1" s="1"/>
  <c r="E135" i="1"/>
  <c r="G135" i="1" s="1"/>
  <c r="E141" i="1"/>
  <c r="G141" i="1" s="1"/>
  <c r="E129" i="1"/>
  <c r="G129" i="1" s="1"/>
  <c r="K87" i="1"/>
  <c r="M87" i="1" s="1"/>
  <c r="K93" i="1"/>
  <c r="M93" i="1" s="1"/>
  <c r="E100" i="1"/>
  <c r="G100" i="1" s="1"/>
  <c r="E106" i="1"/>
  <c r="G106" i="1" s="1"/>
  <c r="E123" i="1"/>
  <c r="G123" i="1" s="1"/>
  <c r="E91" i="1"/>
  <c r="G91" i="1" s="1"/>
  <c r="K100" i="1"/>
  <c r="M100" i="1" s="1"/>
  <c r="K106" i="1"/>
  <c r="M106" i="1" s="1"/>
  <c r="K112" i="1"/>
  <c r="M112" i="1" s="1"/>
  <c r="K118" i="1"/>
  <c r="M118" i="1" s="1"/>
  <c r="K124" i="1"/>
  <c r="M124" i="1" s="1"/>
  <c r="K130" i="1"/>
  <c r="M130" i="1" s="1"/>
  <c r="K136" i="1"/>
  <c r="M136" i="1" s="1"/>
  <c r="E150" i="1"/>
  <c r="G150" i="1" s="1"/>
  <c r="E156" i="1"/>
  <c r="G156" i="1" s="1"/>
  <c r="E164" i="1"/>
  <c r="G164" i="1" s="1"/>
  <c r="K212" i="1"/>
  <c r="M212" i="1" s="1"/>
  <c r="E167" i="1"/>
  <c r="G167" i="1" s="1"/>
  <c r="E177" i="1"/>
  <c r="G177" i="1" s="1"/>
  <c r="K221" i="1"/>
  <c r="M221" i="1" s="1"/>
  <c r="E187" i="1"/>
  <c r="G187" i="1" s="1"/>
  <c r="K259" i="1"/>
  <c r="M259" i="1" s="1"/>
  <c r="K141" i="1"/>
  <c r="M141" i="1" s="1"/>
  <c r="K148" i="1"/>
  <c r="M148" i="1" s="1"/>
  <c r="K155" i="1"/>
  <c r="M155" i="1" s="1"/>
  <c r="K162" i="1"/>
  <c r="M162" i="1" s="1"/>
  <c r="E198" i="1"/>
  <c r="G198" i="1" s="1"/>
  <c r="E206" i="1"/>
  <c r="G206" i="1" s="1"/>
  <c r="E213" i="1"/>
  <c r="G213" i="1" s="1"/>
  <c r="K268" i="1"/>
  <c r="M268" i="1" s="1"/>
  <c r="E218" i="1"/>
  <c r="G218" i="1" s="1"/>
  <c r="E10" i="1"/>
  <c r="G10" i="1" s="1"/>
  <c r="E23" i="1"/>
  <c r="G23" i="1" s="1"/>
  <c r="E30" i="1"/>
  <c r="G30" i="1" s="1"/>
  <c r="E36" i="1"/>
  <c r="G36" i="1" s="1"/>
  <c r="K8" i="1"/>
  <c r="M8" i="1" s="1"/>
  <c r="K14" i="1"/>
  <c r="M14" i="1" s="1"/>
  <c r="K20" i="1"/>
  <c r="M20" i="1" s="1"/>
  <c r="K26" i="1"/>
  <c r="M26" i="1" s="1"/>
  <c r="K39" i="1"/>
  <c r="M39" i="1" s="1"/>
  <c r="K45" i="1"/>
  <c r="M45" i="1" s="1"/>
  <c r="E46" i="1"/>
  <c r="G46" i="1" s="1"/>
  <c r="E52" i="1"/>
  <c r="G52" i="1" s="1"/>
  <c r="E58" i="1"/>
  <c r="G58" i="1" s="1"/>
  <c r="E64" i="1"/>
  <c r="G64" i="1" s="1"/>
  <c r="K50" i="1"/>
  <c r="M50" i="1" s="1"/>
  <c r="K56" i="1"/>
  <c r="M56" i="1" s="1"/>
  <c r="K62" i="1"/>
  <c r="M62" i="1" s="1"/>
  <c r="K68" i="1"/>
  <c r="M68" i="1" s="1"/>
  <c r="K197" i="1"/>
  <c r="M197" i="1" s="1"/>
  <c r="K203" i="1"/>
  <c r="M203" i="1" s="1"/>
  <c r="E75" i="1"/>
  <c r="G75" i="1" s="1"/>
  <c r="E82" i="1"/>
  <c r="G82" i="1" s="1"/>
  <c r="K226" i="1"/>
  <c r="M226" i="1" s="1"/>
  <c r="K77" i="1"/>
  <c r="M77" i="1" s="1"/>
  <c r="E136" i="1"/>
  <c r="G136" i="1" s="1"/>
  <c r="E142" i="1"/>
  <c r="G142" i="1" s="1"/>
  <c r="E130" i="1"/>
  <c r="G130" i="1" s="1"/>
  <c r="K88" i="1"/>
  <c r="M88" i="1" s="1"/>
  <c r="K94" i="1"/>
  <c r="M94" i="1" s="1"/>
  <c r="E101" i="1"/>
  <c r="G101" i="1" s="1"/>
  <c r="E107" i="1"/>
  <c r="G107" i="1" s="1"/>
  <c r="E124" i="1"/>
  <c r="G124" i="1" s="1"/>
  <c r="E92" i="1"/>
  <c r="G92" i="1" s="1"/>
  <c r="K101" i="1"/>
  <c r="M101" i="1" s="1"/>
  <c r="K107" i="1"/>
  <c r="M107" i="1" s="1"/>
  <c r="K113" i="1"/>
  <c r="M113" i="1" s="1"/>
  <c r="K119" i="1"/>
  <c r="M119" i="1" s="1"/>
  <c r="K125" i="1"/>
  <c r="M125" i="1" s="1"/>
  <c r="K131" i="1"/>
  <c r="M131" i="1" s="1"/>
  <c r="K137" i="1"/>
  <c r="M137" i="1" s="1"/>
  <c r="E151" i="1"/>
  <c r="G151" i="1" s="1"/>
  <c r="E157" i="1"/>
  <c r="G157" i="1" s="1"/>
  <c r="K207" i="1"/>
  <c r="M207" i="1" s="1"/>
  <c r="K213" i="1"/>
  <c r="M213" i="1" s="1"/>
  <c r="E168" i="1"/>
  <c r="G168" i="1" s="1"/>
  <c r="E178" i="1"/>
  <c r="G178" i="1" s="1"/>
  <c r="K222" i="1"/>
  <c r="M222" i="1" s="1"/>
  <c r="E181" i="1"/>
  <c r="G181" i="1" s="1"/>
  <c r="K260" i="1"/>
  <c r="M260" i="1" s="1"/>
  <c r="K142" i="1"/>
  <c r="M142" i="1" s="1"/>
  <c r="K149" i="1"/>
  <c r="M149" i="1" s="1"/>
  <c r="K156" i="1"/>
  <c r="M156" i="1" s="1"/>
  <c r="E192" i="1"/>
  <c r="G192" i="1" s="1"/>
  <c r="E199" i="1"/>
  <c r="G199" i="1" s="1"/>
  <c r="E207" i="1"/>
  <c r="G207" i="1" s="1"/>
  <c r="E261" i="1"/>
  <c r="G261" i="1" s="1"/>
  <c r="E222" i="1"/>
  <c r="G222" i="1" s="1"/>
  <c r="E233" i="1"/>
  <c r="G233" i="1" s="1"/>
  <c r="E226" i="1"/>
  <c r="G226" i="1" s="1"/>
  <c r="K267" i="1"/>
  <c r="M267" i="1" s="1"/>
  <c r="E247" i="1"/>
  <c r="G247" i="1" s="1"/>
  <c r="E270" i="1"/>
  <c r="G270" i="1" s="1"/>
  <c r="E267" i="1"/>
  <c r="G267" i="1" s="1"/>
  <c r="E259" i="1"/>
  <c r="G259" i="1" s="1"/>
  <c r="K228" i="1"/>
  <c r="M228" i="1" s="1"/>
  <c r="E210" i="1"/>
  <c r="G210" i="1" s="1"/>
  <c r="E204" i="1"/>
  <c r="G204" i="1" s="1"/>
  <c r="E197" i="1"/>
  <c r="G197" i="1" s="1"/>
  <c r="E191" i="1"/>
  <c r="G191" i="1" s="1"/>
  <c r="K164" i="1"/>
  <c r="M164" i="1" s="1"/>
  <c r="K158" i="1"/>
  <c r="M158" i="1" s="1"/>
  <c r="K152" i="1"/>
  <c r="M152" i="1" s="1"/>
  <c r="K146" i="1"/>
  <c r="M146" i="1" s="1"/>
  <c r="E232" i="1"/>
  <c r="G232" i="1" s="1"/>
  <c r="E225" i="1"/>
  <c r="G225" i="1" s="1"/>
  <c r="K266" i="1"/>
  <c r="M266" i="1" s="1"/>
  <c r="E245" i="1"/>
  <c r="G245" i="1" s="1"/>
  <c r="E269" i="1"/>
  <c r="G269" i="1" s="1"/>
  <c r="E266" i="1"/>
  <c r="G266" i="1" s="1"/>
  <c r="E258" i="1"/>
  <c r="G258" i="1" s="1"/>
  <c r="E215" i="1"/>
  <c r="G215" i="1" s="1"/>
  <c r="E209" i="1"/>
  <c r="G209" i="1" s="1"/>
  <c r="E203" i="1"/>
  <c r="G203" i="1" s="1"/>
  <c r="E196" i="1"/>
  <c r="G196" i="1" s="1"/>
  <c r="E190" i="1"/>
  <c r="G190" i="1" s="1"/>
  <c r="K163" i="1"/>
  <c r="M163" i="1" s="1"/>
  <c r="K157" i="1"/>
  <c r="M157" i="1" s="1"/>
  <c r="K151" i="1"/>
  <c r="M151" i="1" s="1"/>
  <c r="K145" i="1"/>
  <c r="M145" i="1" s="1"/>
  <c r="E238" i="1"/>
  <c r="G238" i="1" s="1"/>
  <c r="E231" i="1"/>
  <c r="G231" i="1" s="1"/>
  <c r="E224" i="1"/>
  <c r="G224" i="1" s="1"/>
  <c r="E253" i="1"/>
  <c r="G253" i="1" s="1"/>
  <c r="E244" i="1"/>
  <c r="G244" i="1" s="1"/>
  <c r="E220" i="1"/>
  <c r="G220" i="1" s="1"/>
  <c r="E265" i="1"/>
  <c r="G265" i="1" s="1"/>
  <c r="E256" i="1"/>
  <c r="G256" i="1" s="1"/>
  <c r="E214" i="1"/>
  <c r="G214" i="1" s="1"/>
  <c r="E237" i="1"/>
  <c r="G237" i="1" s="1"/>
  <c r="E230" i="1"/>
  <c r="G230" i="1" s="1"/>
  <c r="E223" i="1"/>
  <c r="G223" i="1" s="1"/>
  <c r="E251" i="1"/>
  <c r="G251" i="1" s="1"/>
  <c r="E243" i="1"/>
  <c r="G243" i="1" s="1"/>
  <c r="E11" i="1"/>
  <c r="G11" i="1" s="1"/>
  <c r="E17" i="1"/>
  <c r="G17" i="1" s="1"/>
  <c r="E24" i="1"/>
  <c r="G24" i="1" s="1"/>
  <c r="E31" i="1"/>
  <c r="G31" i="1" s="1"/>
  <c r="E37" i="1"/>
  <c r="G37" i="1" s="1"/>
  <c r="K9" i="1"/>
  <c r="M9" i="1" s="1"/>
  <c r="K15" i="1"/>
  <c r="M15" i="1" s="1"/>
  <c r="K21" i="1"/>
  <c r="M21" i="1" s="1"/>
  <c r="K27" i="1"/>
  <c r="M27" i="1" s="1"/>
  <c r="K40" i="1"/>
  <c r="M40" i="1" s="1"/>
  <c r="K46" i="1"/>
  <c r="M46" i="1" s="1"/>
  <c r="E47" i="1"/>
  <c r="G47" i="1" s="1"/>
  <c r="E53" i="1"/>
  <c r="G53" i="1" s="1"/>
  <c r="E59" i="1"/>
  <c r="G59" i="1" s="1"/>
  <c r="E65" i="1"/>
  <c r="G65" i="1" s="1"/>
  <c r="K51" i="1"/>
  <c r="M51" i="1" s="1"/>
  <c r="K57" i="1"/>
  <c r="M57" i="1" s="1"/>
  <c r="K63" i="1"/>
  <c r="M63" i="1" s="1"/>
  <c r="K69" i="1"/>
  <c r="M69" i="1" s="1"/>
  <c r="K198" i="1"/>
  <c r="M198" i="1" s="1"/>
  <c r="K204" i="1"/>
  <c r="M204" i="1" s="1"/>
  <c r="E76" i="1"/>
  <c r="G76" i="1" s="1"/>
  <c r="E83" i="1"/>
  <c r="G83" i="1" s="1"/>
  <c r="K71" i="1"/>
  <c r="M71" i="1" s="1"/>
  <c r="E137" i="1"/>
  <c r="G137" i="1" s="1"/>
  <c r="E143" i="1"/>
  <c r="G143" i="1" s="1"/>
  <c r="E131" i="1"/>
  <c r="G131" i="1" s="1"/>
  <c r="K89" i="1"/>
  <c r="M89" i="1" s="1"/>
  <c r="K95" i="1"/>
  <c r="M95" i="1" s="1"/>
  <c r="E102" i="1"/>
  <c r="G102" i="1" s="1"/>
  <c r="E108" i="1"/>
  <c r="G108" i="1" s="1"/>
  <c r="E118" i="1"/>
  <c r="G118" i="1" s="1"/>
  <c r="E126" i="1"/>
  <c r="G126" i="1" s="1"/>
  <c r="E93" i="1"/>
  <c r="G93" i="1" s="1"/>
  <c r="K102" i="1"/>
  <c r="M102" i="1" s="1"/>
  <c r="K108" i="1"/>
  <c r="M108" i="1" s="1"/>
  <c r="K114" i="1"/>
  <c r="M114" i="1" s="1"/>
  <c r="K120" i="1"/>
  <c r="M120" i="1" s="1"/>
  <c r="K126" i="1"/>
  <c r="M126" i="1" s="1"/>
  <c r="K132" i="1"/>
  <c r="M132" i="1" s="1"/>
  <c r="K138" i="1"/>
  <c r="M138" i="1" s="1"/>
  <c r="E152" i="1"/>
  <c r="G152" i="1" s="1"/>
  <c r="E159" i="1"/>
  <c r="G159" i="1" s="1"/>
  <c r="K208" i="1"/>
  <c r="M208" i="1" s="1"/>
  <c r="K214" i="1"/>
  <c r="M214" i="1" s="1"/>
  <c r="E169" i="1"/>
  <c r="G169" i="1" s="1"/>
  <c r="E179" i="1"/>
  <c r="G179" i="1" s="1"/>
  <c r="K223" i="1"/>
  <c r="M223" i="1" s="1"/>
  <c r="E182" i="1"/>
  <c r="G182" i="1" s="1"/>
  <c r="K261" i="1"/>
  <c r="M261" i="1" s="1"/>
  <c r="K143" i="1"/>
  <c r="M143" i="1" s="1"/>
  <c r="K150" i="1"/>
  <c r="M150" i="1" s="1"/>
  <c r="E193" i="1"/>
  <c r="G193" i="1" s="1"/>
  <c r="E201" i="1"/>
  <c r="G201" i="1" s="1"/>
  <c r="E208" i="1"/>
  <c r="G208" i="1" s="1"/>
  <c r="E262" i="1"/>
  <c r="G262" i="1" s="1"/>
  <c r="E248" i="1"/>
  <c r="G248" i="1" s="1"/>
  <c r="E234" i="1"/>
  <c r="G234" i="1" s="1"/>
  <c r="I418" i="3"/>
  <c r="I419" i="3"/>
  <c r="I417" i="3"/>
  <c r="I416" i="3"/>
  <c r="I415" i="3"/>
  <c r="I414" i="3"/>
  <c r="I413" i="3"/>
  <c r="I412" i="3"/>
  <c r="I411" i="3"/>
  <c r="I410" i="3"/>
  <c r="I409" i="3"/>
  <c r="I408" i="3"/>
  <c r="I407" i="3"/>
  <c r="I406" i="3"/>
  <c r="I405" i="3"/>
  <c r="I404" i="3"/>
  <c r="I403" i="3"/>
  <c r="I402" i="3"/>
  <c r="I401" i="3"/>
  <c r="I400" i="3"/>
  <c r="I399" i="3"/>
  <c r="I398" i="3"/>
  <c r="I397" i="3"/>
  <c r="I396" i="3"/>
  <c r="I395" i="3"/>
  <c r="I394" i="3"/>
  <c r="I393" i="3"/>
  <c r="I392" i="3"/>
  <c r="I391" i="3"/>
  <c r="I390" i="3"/>
  <c r="I389" i="3"/>
  <c r="I388" i="3"/>
  <c r="I387" i="3"/>
  <c r="I386" i="3"/>
  <c r="I385" i="3"/>
  <c r="I384" i="3"/>
  <c r="I383" i="3"/>
  <c r="I382" i="3"/>
  <c r="I381" i="3"/>
  <c r="I380" i="3"/>
  <c r="I379" i="3"/>
  <c r="I378" i="3"/>
  <c r="I377" i="3"/>
  <c r="I376" i="3"/>
  <c r="I375" i="3"/>
  <c r="I374" i="3"/>
  <c r="I373" i="3"/>
  <c r="I372" i="3"/>
  <c r="I371" i="3"/>
  <c r="I370" i="3"/>
  <c r="I369" i="3"/>
  <c r="I368" i="3"/>
  <c r="I367" i="3"/>
  <c r="I366" i="3"/>
  <c r="I365" i="3"/>
  <c r="I364" i="3"/>
  <c r="I363" i="3"/>
  <c r="I362" i="3"/>
  <c r="I361" i="3"/>
  <c r="I360" i="3"/>
  <c r="I359" i="3"/>
  <c r="I358" i="3"/>
  <c r="I357" i="3"/>
  <c r="I356" i="3"/>
  <c r="I355" i="3"/>
  <c r="I354" i="3"/>
  <c r="I353" i="3"/>
  <c r="I352" i="3"/>
  <c r="I351" i="3"/>
  <c r="I350" i="3"/>
  <c r="I349" i="3"/>
  <c r="I348" i="3"/>
  <c r="I347" i="3"/>
  <c r="I346" i="3"/>
  <c r="I345" i="3"/>
  <c r="I344" i="3"/>
  <c r="I343" i="3"/>
  <c r="I342" i="3"/>
  <c r="I341" i="3"/>
  <c r="I340" i="3"/>
  <c r="I339" i="3"/>
  <c r="I338" i="3"/>
  <c r="I337" i="3"/>
  <c r="I336" i="3"/>
  <c r="I335" i="3"/>
  <c r="I334" i="3"/>
  <c r="I333" i="3"/>
  <c r="I332" i="3"/>
  <c r="I331" i="3"/>
  <c r="I330" i="3"/>
  <c r="I329" i="3"/>
  <c r="I328" i="3"/>
  <c r="I327" i="3"/>
  <c r="I326" i="3"/>
  <c r="I325" i="3"/>
  <c r="I324" i="3"/>
  <c r="I323" i="3"/>
  <c r="I322" i="3"/>
  <c r="I321" i="3"/>
  <c r="I320" i="3"/>
  <c r="I319" i="3"/>
  <c r="I318" i="3"/>
  <c r="I317" i="3"/>
  <c r="I316" i="3"/>
  <c r="I315" i="3"/>
  <c r="I314" i="3"/>
  <c r="I313" i="3"/>
  <c r="I312" i="3"/>
  <c r="I311" i="3"/>
  <c r="I310" i="3"/>
  <c r="I309" i="3"/>
  <c r="I308" i="3"/>
  <c r="I307" i="3"/>
  <c r="I306" i="3"/>
  <c r="I305" i="3"/>
  <c r="I304" i="3"/>
  <c r="I303" i="3"/>
  <c r="I302" i="3"/>
  <c r="I301" i="3"/>
  <c r="I300" i="3"/>
  <c r="I299" i="3"/>
  <c r="I298" i="3"/>
  <c r="I297" i="3"/>
  <c r="I296" i="3"/>
  <c r="I295" i="3"/>
  <c r="I294" i="3"/>
  <c r="I293" i="3"/>
  <c r="I292" i="3"/>
  <c r="I291" i="3"/>
  <c r="I290" i="3"/>
  <c r="I289" i="3"/>
  <c r="I288" i="3"/>
  <c r="I287" i="3"/>
  <c r="I286" i="3"/>
  <c r="I285" i="3"/>
  <c r="I284" i="3"/>
  <c r="I283" i="3"/>
  <c r="I282" i="3"/>
  <c r="I281" i="3"/>
  <c r="I280" i="3"/>
  <c r="I279" i="3"/>
  <c r="I278" i="3"/>
  <c r="I277" i="3"/>
  <c r="I276" i="3"/>
  <c r="I275" i="3"/>
  <c r="I274" i="3"/>
  <c r="I273" i="3"/>
  <c r="I272" i="3"/>
  <c r="I271" i="3"/>
  <c r="I270" i="3"/>
  <c r="I269" i="3"/>
  <c r="I268" i="3"/>
  <c r="I267" i="3"/>
  <c r="I266" i="3"/>
  <c r="I265" i="3"/>
  <c r="I264" i="3"/>
  <c r="I263" i="3"/>
  <c r="I262" i="3"/>
  <c r="I261" i="3"/>
  <c r="I260" i="3"/>
  <c r="I259" i="3"/>
  <c r="I258" i="3"/>
  <c r="I257" i="3"/>
  <c r="I256" i="3"/>
  <c r="I255" i="3"/>
  <c r="I254" i="3"/>
  <c r="I253" i="3"/>
  <c r="I252" i="3"/>
  <c r="I251" i="3"/>
  <c r="I250" i="3"/>
  <c r="I249" i="3"/>
  <c r="I248" i="3"/>
  <c r="I247" i="3"/>
  <c r="I246" i="3"/>
  <c r="I245" i="3"/>
  <c r="I244" i="3"/>
  <c r="I243" i="3"/>
  <c r="I242" i="3"/>
  <c r="I241" i="3"/>
  <c r="I240" i="3"/>
  <c r="I239" i="3"/>
  <c r="I238" i="3"/>
  <c r="I237" i="3"/>
  <c r="I236" i="3"/>
  <c r="I235" i="3"/>
  <c r="I234" i="3"/>
  <c r="I233"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L269" i="1" l="1"/>
  <c r="J26" i="3"/>
  <c r="J62" i="3"/>
  <c r="J98" i="3"/>
  <c r="J122" i="3"/>
  <c r="J146" i="3"/>
  <c r="J170" i="3"/>
  <c r="J194" i="3"/>
  <c r="J218" i="3"/>
  <c r="J242" i="3"/>
  <c r="J266" i="3"/>
  <c r="J290" i="3"/>
  <c r="L290" i="3" s="1"/>
  <c r="J314" i="3"/>
  <c r="L314" i="3" s="1"/>
  <c r="J338" i="3"/>
  <c r="J362" i="3"/>
  <c r="L362" i="3" s="1"/>
  <c r="J386" i="3"/>
  <c r="L386" i="3" s="1"/>
  <c r="J410" i="3"/>
  <c r="J303" i="3"/>
  <c r="J40" i="3"/>
  <c r="J64" i="3"/>
  <c r="L64" i="3" s="1"/>
  <c r="J76" i="3"/>
  <c r="L76" i="3" s="1"/>
  <c r="J100" i="3"/>
  <c r="J124" i="3"/>
  <c r="L124" i="3" s="1"/>
  <c r="J136" i="3"/>
  <c r="L136" i="3" s="1"/>
  <c r="J148" i="3"/>
  <c r="L148" i="3" s="1"/>
  <c r="J160" i="3"/>
  <c r="L160" i="3" s="1"/>
  <c r="J172" i="3"/>
  <c r="L172" i="3" s="1"/>
  <c r="J184" i="3"/>
  <c r="J196" i="3"/>
  <c r="J208" i="3"/>
  <c r="J220" i="3"/>
  <c r="L220" i="3" s="1"/>
  <c r="J232" i="3"/>
  <c r="J244" i="3"/>
  <c r="L244" i="3" s="1"/>
  <c r="J256" i="3"/>
  <c r="J268" i="3"/>
  <c r="L268" i="3" s="1"/>
  <c r="J280" i="3"/>
  <c r="J292" i="3"/>
  <c r="J304" i="3"/>
  <c r="J316" i="3"/>
  <c r="L316" i="3" s="1"/>
  <c r="J340" i="3"/>
  <c r="J352" i="3"/>
  <c r="L352" i="3" s="1"/>
  <c r="J364" i="3"/>
  <c r="J376" i="3"/>
  <c r="J388" i="3"/>
  <c r="L388" i="3" s="1"/>
  <c r="J400" i="3"/>
  <c r="J412" i="3"/>
  <c r="L412" i="3" s="1"/>
  <c r="J339" i="3"/>
  <c r="L339" i="3" s="1"/>
  <c r="J375" i="3"/>
  <c r="J387" i="3"/>
  <c r="J411" i="3"/>
  <c r="J16" i="3"/>
  <c r="J28" i="3"/>
  <c r="L28" i="3" s="1"/>
  <c r="J52" i="3"/>
  <c r="J88" i="3"/>
  <c r="L88" i="3" s="1"/>
  <c r="J112" i="3"/>
  <c r="L112" i="3" s="1"/>
  <c r="J17" i="3"/>
  <c r="J29" i="3"/>
  <c r="L29" i="3" s="1"/>
  <c r="J41" i="3"/>
  <c r="J53" i="3"/>
  <c r="J65" i="3"/>
  <c r="L65" i="3" s="1"/>
  <c r="J77" i="3"/>
  <c r="J89" i="3"/>
  <c r="L89" i="3" s="1"/>
  <c r="J101" i="3"/>
  <c r="J113" i="3"/>
  <c r="L113" i="3" s="1"/>
  <c r="J125" i="3"/>
  <c r="L125" i="3" s="1"/>
  <c r="J137" i="3"/>
  <c r="J149" i="3"/>
  <c r="L149" i="3" s="1"/>
  <c r="J161" i="3"/>
  <c r="J173" i="3"/>
  <c r="L173" i="3" s="1"/>
  <c r="J185" i="3"/>
  <c r="L185" i="3" s="1"/>
  <c r="J197" i="3"/>
  <c r="J209" i="3"/>
  <c r="L209" i="3" s="1"/>
  <c r="J221" i="3"/>
  <c r="L221" i="3" s="1"/>
  <c r="J233" i="3"/>
  <c r="J245" i="3"/>
  <c r="L245" i="3" s="1"/>
  <c r="J257" i="3"/>
  <c r="J269" i="3"/>
  <c r="L269" i="3" s="1"/>
  <c r="J281" i="3"/>
  <c r="J293" i="3"/>
  <c r="L293" i="3" s="1"/>
  <c r="J305" i="3"/>
  <c r="J317" i="3"/>
  <c r="L317" i="3" s="1"/>
  <c r="J329" i="3"/>
  <c r="L329" i="3" s="1"/>
  <c r="J341" i="3"/>
  <c r="J353" i="3"/>
  <c r="L353" i="3" s="1"/>
  <c r="J365" i="3"/>
  <c r="J377" i="3"/>
  <c r="L377" i="3" s="1"/>
  <c r="J389" i="3"/>
  <c r="L389" i="3" s="1"/>
  <c r="J401" i="3"/>
  <c r="L401" i="3" s="1"/>
  <c r="J413" i="3"/>
  <c r="L413" i="3" s="1"/>
  <c r="J14" i="3"/>
  <c r="L14" i="3" s="1"/>
  <c r="J50" i="3"/>
  <c r="J86" i="3"/>
  <c r="L86" i="3" s="1"/>
  <c r="J110" i="3"/>
  <c r="L110" i="3" s="1"/>
  <c r="J134" i="3"/>
  <c r="J158" i="3"/>
  <c r="L158" i="3" s="1"/>
  <c r="J182" i="3"/>
  <c r="L182" i="3" s="1"/>
  <c r="J206" i="3"/>
  <c r="J230" i="3"/>
  <c r="L230" i="3" s="1"/>
  <c r="J254" i="3"/>
  <c r="L254" i="3" s="1"/>
  <c r="J278" i="3"/>
  <c r="J302" i="3"/>
  <c r="J326" i="3"/>
  <c r="L326" i="3" s="1"/>
  <c r="J350" i="3"/>
  <c r="J374" i="3"/>
  <c r="L374" i="3" s="1"/>
  <c r="J398" i="3"/>
  <c r="L398" i="3" s="1"/>
  <c r="J75" i="3"/>
  <c r="J138" i="3"/>
  <c r="J15" i="3"/>
  <c r="L15" i="3" s="1"/>
  <c r="J63" i="3"/>
  <c r="L63" i="3" s="1"/>
  <c r="J99" i="3"/>
  <c r="J135" i="3"/>
  <c r="J279" i="3"/>
  <c r="L279" i="3" s="1"/>
  <c r="J30" i="3"/>
  <c r="L30" i="3" s="1"/>
  <c r="J66" i="3"/>
  <c r="L66" i="3" s="1"/>
  <c r="J102" i="3"/>
  <c r="L102" i="3" s="1"/>
  <c r="J126" i="3"/>
  <c r="L126" i="3" s="1"/>
  <c r="J162" i="3"/>
  <c r="J174" i="3"/>
  <c r="L174" i="3" s="1"/>
  <c r="J210" i="3"/>
  <c r="J234" i="3"/>
  <c r="J246" i="3"/>
  <c r="L246" i="3" s="1"/>
  <c r="J258" i="3"/>
  <c r="J282" i="3"/>
  <c r="J294" i="3"/>
  <c r="J306" i="3"/>
  <c r="J318" i="3"/>
  <c r="J330" i="3"/>
  <c r="J342" i="3"/>
  <c r="J354" i="3"/>
  <c r="J366" i="3"/>
  <c r="L366" i="3" s="1"/>
  <c r="J378" i="3"/>
  <c r="J390" i="3"/>
  <c r="J402" i="3"/>
  <c r="J414" i="3"/>
  <c r="L414" i="3" s="1"/>
  <c r="J223" i="3"/>
  <c r="J235" i="3"/>
  <c r="L235" i="3" s="1"/>
  <c r="J247" i="3"/>
  <c r="J259" i="3"/>
  <c r="L259" i="3" s="1"/>
  <c r="J271" i="3"/>
  <c r="L271" i="3" s="1"/>
  <c r="J283" i="3"/>
  <c r="L283" i="3" s="1"/>
  <c r="J295" i="3"/>
  <c r="L295" i="3" s="1"/>
  <c r="J307" i="3"/>
  <c r="L307" i="3" s="1"/>
  <c r="J319" i="3"/>
  <c r="J331" i="3"/>
  <c r="J343" i="3"/>
  <c r="J355" i="3"/>
  <c r="L355" i="3" s="1"/>
  <c r="J367" i="3"/>
  <c r="L367" i="3" s="1"/>
  <c r="J379" i="3"/>
  <c r="L379" i="3" s="1"/>
  <c r="J391" i="3"/>
  <c r="J403" i="3"/>
  <c r="J415" i="3"/>
  <c r="L415" i="3" s="1"/>
  <c r="J38" i="3"/>
  <c r="L38" i="3" s="1"/>
  <c r="J27" i="3"/>
  <c r="J87" i="3"/>
  <c r="L87" i="3" s="1"/>
  <c r="J111" i="3"/>
  <c r="L111" i="3" s="1"/>
  <c r="J123" i="3"/>
  <c r="L123" i="3" s="1"/>
  <c r="J147" i="3"/>
  <c r="J171" i="3"/>
  <c r="L171" i="3" s="1"/>
  <c r="J207" i="3"/>
  <c r="J231" i="3"/>
  <c r="J255" i="3"/>
  <c r="J267" i="3"/>
  <c r="L267" i="3" s="1"/>
  <c r="J291" i="3"/>
  <c r="L291" i="3" s="1"/>
  <c r="J327" i="3"/>
  <c r="J363" i="3"/>
  <c r="L363" i="3" s="1"/>
  <c r="J399" i="3"/>
  <c r="L399" i="3" s="1"/>
  <c r="J31" i="3"/>
  <c r="L31" i="3" s="1"/>
  <c r="J139" i="3"/>
  <c r="L139" i="3" s="1"/>
  <c r="J20" i="3"/>
  <c r="L20" i="3" s="1"/>
  <c r="J56" i="3"/>
  <c r="J92" i="3"/>
  <c r="L92" i="3" s="1"/>
  <c r="J128" i="3"/>
  <c r="J164" i="3"/>
  <c r="L164" i="3" s="1"/>
  <c r="J200" i="3"/>
  <c r="J260" i="3"/>
  <c r="L260" i="3" s="1"/>
  <c r="J356" i="3"/>
  <c r="J368" i="3"/>
  <c r="J380" i="3"/>
  <c r="L380" i="3" s="1"/>
  <c r="J392" i="3"/>
  <c r="J404" i="3"/>
  <c r="L404" i="3" s="1"/>
  <c r="J416" i="3"/>
  <c r="L416" i="3" s="1"/>
  <c r="J183" i="3"/>
  <c r="L183" i="3" s="1"/>
  <c r="J79" i="3"/>
  <c r="L79" i="3" s="1"/>
  <c r="J103" i="3"/>
  <c r="L103" i="3" s="1"/>
  <c r="J163" i="3"/>
  <c r="L163" i="3" s="1"/>
  <c r="J32" i="3"/>
  <c r="L32" i="3" s="1"/>
  <c r="J44" i="3"/>
  <c r="L44" i="3" s="1"/>
  <c r="J68" i="3"/>
  <c r="J80" i="3"/>
  <c r="L80" i="3" s="1"/>
  <c r="J104" i="3"/>
  <c r="L104" i="3" s="1"/>
  <c r="J116" i="3"/>
  <c r="J140" i="3"/>
  <c r="J152" i="3"/>
  <c r="J176" i="3"/>
  <c r="J188" i="3"/>
  <c r="J212" i="3"/>
  <c r="L212" i="3" s="1"/>
  <c r="J224" i="3"/>
  <c r="J236" i="3"/>
  <c r="L236" i="3" s="1"/>
  <c r="J248" i="3"/>
  <c r="L248" i="3" s="1"/>
  <c r="J272" i="3"/>
  <c r="J284" i="3"/>
  <c r="J296" i="3"/>
  <c r="L296" i="3" s="1"/>
  <c r="J308" i="3"/>
  <c r="L308" i="3" s="1"/>
  <c r="J320" i="3"/>
  <c r="L320" i="3" s="1"/>
  <c r="J332" i="3"/>
  <c r="J9" i="3"/>
  <c r="L9" i="3" s="1"/>
  <c r="J21" i="3"/>
  <c r="L21" i="3" s="1"/>
  <c r="J33" i="3"/>
  <c r="L33" i="3" s="1"/>
  <c r="J45" i="3"/>
  <c r="J57" i="3"/>
  <c r="J69" i="3"/>
  <c r="J81" i="3"/>
  <c r="L81" i="3" s="1"/>
  <c r="J93" i="3"/>
  <c r="J105" i="3"/>
  <c r="L105" i="3" s="1"/>
  <c r="J117" i="3"/>
  <c r="J129" i="3"/>
  <c r="J141" i="3"/>
  <c r="L141" i="3" s="1"/>
  <c r="J153" i="3"/>
  <c r="L153" i="3" s="1"/>
  <c r="J165" i="3"/>
  <c r="L165" i="3" s="1"/>
  <c r="J177" i="3"/>
  <c r="J189" i="3"/>
  <c r="L189" i="3" s="1"/>
  <c r="J201" i="3"/>
  <c r="L201" i="3" s="1"/>
  <c r="J213" i="3"/>
  <c r="J225" i="3"/>
  <c r="J237" i="3"/>
  <c r="L237" i="3" s="1"/>
  <c r="J249" i="3"/>
  <c r="J261" i="3"/>
  <c r="L261" i="3" s="1"/>
  <c r="J273" i="3"/>
  <c r="J285" i="3"/>
  <c r="L285" i="3" s="1"/>
  <c r="J297" i="3"/>
  <c r="J309" i="3"/>
  <c r="L309" i="3" s="1"/>
  <c r="J321" i="3"/>
  <c r="J333" i="3"/>
  <c r="J345" i="3"/>
  <c r="L345" i="3" s="1"/>
  <c r="J357" i="3"/>
  <c r="J369" i="3"/>
  <c r="J381" i="3"/>
  <c r="J393" i="3"/>
  <c r="J405" i="3"/>
  <c r="L405" i="3" s="1"/>
  <c r="J417" i="3"/>
  <c r="J74" i="3"/>
  <c r="J39" i="3"/>
  <c r="L39" i="3" s="1"/>
  <c r="J219" i="3"/>
  <c r="L219" i="3" s="1"/>
  <c r="J18" i="3"/>
  <c r="J42" i="3"/>
  <c r="J90" i="3"/>
  <c r="J114" i="3"/>
  <c r="J150" i="3"/>
  <c r="J186" i="3"/>
  <c r="L186" i="3" s="1"/>
  <c r="J270" i="3"/>
  <c r="J67" i="3"/>
  <c r="J151" i="3"/>
  <c r="J10" i="3"/>
  <c r="L10" i="3" s="1"/>
  <c r="J82" i="3"/>
  <c r="J142" i="3"/>
  <c r="L142" i="3" s="1"/>
  <c r="J190" i="3"/>
  <c r="J214" i="3"/>
  <c r="J250" i="3"/>
  <c r="L250" i="3" s="1"/>
  <c r="J274" i="3"/>
  <c r="L274" i="3" s="1"/>
  <c r="J286" i="3"/>
  <c r="J298" i="3"/>
  <c r="J310" i="3"/>
  <c r="J322" i="3"/>
  <c r="J334" i="3"/>
  <c r="J346" i="3"/>
  <c r="J358" i="3"/>
  <c r="J370" i="3"/>
  <c r="L370" i="3" s="1"/>
  <c r="J382" i="3"/>
  <c r="J394" i="3"/>
  <c r="J406" i="3"/>
  <c r="L406" i="3" s="1"/>
  <c r="J159" i="3"/>
  <c r="L159" i="3" s="1"/>
  <c r="J78" i="3"/>
  <c r="L78" i="3" s="1"/>
  <c r="J198" i="3"/>
  <c r="L198" i="3" s="1"/>
  <c r="J55" i="3"/>
  <c r="L55" i="3" s="1"/>
  <c r="J115" i="3"/>
  <c r="J187" i="3"/>
  <c r="L187" i="3" s="1"/>
  <c r="J46" i="3"/>
  <c r="L46" i="3" s="1"/>
  <c r="J106" i="3"/>
  <c r="J154" i="3"/>
  <c r="L154" i="3" s="1"/>
  <c r="J226" i="3"/>
  <c r="L226" i="3" s="1"/>
  <c r="J11" i="3"/>
  <c r="J71" i="3"/>
  <c r="L71" i="3" s="1"/>
  <c r="J131" i="3"/>
  <c r="J179" i="3"/>
  <c r="L179" i="3" s="1"/>
  <c r="J215" i="3"/>
  <c r="J251" i="3"/>
  <c r="L251" i="3" s="1"/>
  <c r="J287" i="3"/>
  <c r="J323" i="3"/>
  <c r="L323" i="3" s="1"/>
  <c r="J347" i="3"/>
  <c r="L347" i="3" s="1"/>
  <c r="J359" i="3"/>
  <c r="J371" i="3"/>
  <c r="L371" i="3" s="1"/>
  <c r="J395" i="3"/>
  <c r="J351" i="3"/>
  <c r="L351" i="3" s="1"/>
  <c r="J43" i="3"/>
  <c r="L43" i="3" s="1"/>
  <c r="J127" i="3"/>
  <c r="L127" i="3" s="1"/>
  <c r="J199" i="3"/>
  <c r="J34" i="3"/>
  <c r="J70" i="3"/>
  <c r="L70" i="3" s="1"/>
  <c r="J118" i="3"/>
  <c r="L118" i="3" s="1"/>
  <c r="J178" i="3"/>
  <c r="L178" i="3" s="1"/>
  <c r="J238" i="3"/>
  <c r="J23" i="3"/>
  <c r="L23" i="3" s="1"/>
  <c r="J59" i="3"/>
  <c r="J95" i="3"/>
  <c r="L95" i="3" s="1"/>
  <c r="J119" i="3"/>
  <c r="L119" i="3" s="1"/>
  <c r="J155" i="3"/>
  <c r="J191" i="3"/>
  <c r="J227" i="3"/>
  <c r="L227" i="3" s="1"/>
  <c r="J263" i="3"/>
  <c r="L263" i="3" s="1"/>
  <c r="J311" i="3"/>
  <c r="J407" i="3"/>
  <c r="L407" i="3" s="1"/>
  <c r="J24" i="3"/>
  <c r="L24" i="3" s="1"/>
  <c r="J48" i="3"/>
  <c r="L48" i="3" s="1"/>
  <c r="J60" i="3"/>
  <c r="L60" i="3" s="1"/>
  <c r="J84" i="3"/>
  <c r="J96" i="3"/>
  <c r="L96" i="3" s="1"/>
  <c r="J108" i="3"/>
  <c r="J120" i="3"/>
  <c r="L120" i="3" s="1"/>
  <c r="J144" i="3"/>
  <c r="J156" i="3"/>
  <c r="L156" i="3" s="1"/>
  <c r="J168" i="3"/>
  <c r="J180" i="3"/>
  <c r="L180" i="3" s="1"/>
  <c r="J192" i="3"/>
  <c r="L192" i="3" s="1"/>
  <c r="J204" i="3"/>
  <c r="L204" i="3" s="1"/>
  <c r="J216" i="3"/>
  <c r="J228" i="3"/>
  <c r="L228" i="3" s="1"/>
  <c r="J240" i="3"/>
  <c r="J252" i="3"/>
  <c r="L252" i="3" s="1"/>
  <c r="J264" i="3"/>
  <c r="J276" i="3"/>
  <c r="L276" i="3" s="1"/>
  <c r="J288" i="3"/>
  <c r="J300" i="3"/>
  <c r="L300" i="3" s="1"/>
  <c r="J312" i="3"/>
  <c r="J324" i="3"/>
  <c r="J51" i="3"/>
  <c r="J54" i="3"/>
  <c r="L54" i="3" s="1"/>
  <c r="J222" i="3"/>
  <c r="J19" i="3"/>
  <c r="J91" i="3"/>
  <c r="J175" i="3"/>
  <c r="J8" i="3"/>
  <c r="L8" i="3" s="1"/>
  <c r="J22" i="3"/>
  <c r="J58" i="3"/>
  <c r="J94" i="3"/>
  <c r="L94" i="3" s="1"/>
  <c r="J130" i="3"/>
  <c r="L130" i="3" s="1"/>
  <c r="J166" i="3"/>
  <c r="L166" i="3" s="1"/>
  <c r="J202" i="3"/>
  <c r="J262" i="3"/>
  <c r="L262" i="3" s="1"/>
  <c r="J35" i="3"/>
  <c r="J47" i="3"/>
  <c r="L47" i="3" s="1"/>
  <c r="J83" i="3"/>
  <c r="J107" i="3"/>
  <c r="L107" i="3" s="1"/>
  <c r="J143" i="3"/>
  <c r="J167" i="3"/>
  <c r="J203" i="3"/>
  <c r="L203" i="3" s="1"/>
  <c r="J239" i="3"/>
  <c r="L239" i="3" s="1"/>
  <c r="J275" i="3"/>
  <c r="L275" i="3" s="1"/>
  <c r="J299" i="3"/>
  <c r="L299" i="3" s="1"/>
  <c r="J335" i="3"/>
  <c r="L335" i="3" s="1"/>
  <c r="J383" i="3"/>
  <c r="L383" i="3" s="1"/>
  <c r="J12" i="3"/>
  <c r="J36" i="3"/>
  <c r="L36" i="3" s="1"/>
  <c r="J72" i="3"/>
  <c r="J132" i="3"/>
  <c r="L132" i="3" s="1"/>
  <c r="J348" i="3"/>
  <c r="J360" i="3"/>
  <c r="L360" i="3" s="1"/>
  <c r="J372" i="3"/>
  <c r="L372" i="3" s="1"/>
  <c r="J384" i="3"/>
  <c r="L384" i="3" s="1"/>
  <c r="J396" i="3"/>
  <c r="L396" i="3" s="1"/>
  <c r="J408" i="3"/>
  <c r="J13" i="3"/>
  <c r="J25" i="3"/>
  <c r="L25" i="3" s="1"/>
  <c r="J37" i="3"/>
  <c r="L37" i="3" s="1"/>
  <c r="J49" i="3"/>
  <c r="J61" i="3"/>
  <c r="J73" i="3"/>
  <c r="L73" i="3" s="1"/>
  <c r="J85" i="3"/>
  <c r="J97" i="3"/>
  <c r="L97" i="3" s="1"/>
  <c r="J109" i="3"/>
  <c r="J121" i="3"/>
  <c r="L121" i="3" s="1"/>
  <c r="J133" i="3"/>
  <c r="L133" i="3" s="1"/>
  <c r="J145" i="3"/>
  <c r="J157" i="3"/>
  <c r="L157" i="3" s="1"/>
  <c r="J169" i="3"/>
  <c r="J181" i="3"/>
  <c r="L181" i="3" s="1"/>
  <c r="J193" i="3"/>
  <c r="J205" i="3"/>
  <c r="J217" i="3"/>
  <c r="J229" i="3"/>
  <c r="L229" i="3" s="1"/>
  <c r="J241" i="3"/>
  <c r="J253" i="3"/>
  <c r="L253" i="3" s="1"/>
  <c r="J265" i="3"/>
  <c r="J277" i="3"/>
  <c r="L277" i="3" s="1"/>
  <c r="J289" i="3"/>
  <c r="L289" i="3" s="1"/>
  <c r="J301" i="3"/>
  <c r="L301" i="3" s="1"/>
  <c r="J313" i="3"/>
  <c r="J325" i="3"/>
  <c r="J337" i="3"/>
  <c r="J349" i="3"/>
  <c r="J361" i="3"/>
  <c r="L361" i="3" s="1"/>
  <c r="J373" i="3"/>
  <c r="J385" i="3"/>
  <c r="J397" i="3"/>
  <c r="L397" i="3" s="1"/>
  <c r="J409" i="3"/>
  <c r="L409" i="3" s="1"/>
  <c r="J419" i="3"/>
  <c r="L419" i="3" s="1"/>
  <c r="J195" i="3"/>
  <c r="L195" i="3" s="1"/>
  <c r="J211" i="3"/>
  <c r="L211" i="3" s="1"/>
  <c r="J243" i="3"/>
  <c r="L243" i="3" s="1"/>
  <c r="J315" i="3"/>
  <c r="L315" i="3" s="1"/>
  <c r="J418" i="3"/>
  <c r="L418" i="3" s="1"/>
  <c r="J7" i="3"/>
  <c r="L7" i="3" s="1"/>
  <c r="J328" i="3"/>
  <c r="L328" i="3" s="1"/>
  <c r="J336" i="3"/>
  <c r="L336" i="3" s="1"/>
  <c r="J344" i="3"/>
  <c r="L344" i="3" s="1"/>
  <c r="L16" i="3"/>
  <c r="L17" i="3"/>
  <c r="L26" i="3"/>
  <c r="L62" i="3"/>
  <c r="L196" i="3"/>
  <c r="L278" i="3"/>
  <c r="L338" i="3"/>
  <c r="L206" i="3" l="1"/>
  <c r="L169" i="3"/>
  <c r="L349" i="3"/>
  <c r="L342" i="3"/>
  <c r="L282" i="3"/>
  <c r="L318" i="3"/>
  <c r="L265" i="3"/>
  <c r="L331" i="3"/>
  <c r="L304" i="3"/>
  <c r="L215" i="3"/>
  <c r="L152" i="3"/>
  <c r="L218" i="3"/>
  <c r="L242" i="3"/>
  <c r="L213" i="3"/>
  <c r="L207" i="3"/>
  <c r="L177" i="3"/>
  <c r="L266" i="3"/>
  <c r="L42" i="3"/>
  <c r="L138" i="3"/>
  <c r="L117" i="3"/>
  <c r="L72" i="3"/>
  <c r="L13" i="3"/>
  <c r="L162" i="3"/>
  <c r="L150" i="3"/>
  <c r="L99" i="3"/>
  <c r="L18" i="3"/>
  <c r="L98" i="3"/>
  <c r="L135" i="3"/>
  <c r="L106" i="3"/>
  <c r="L223" i="3"/>
  <c r="L122" i="3"/>
  <c r="L45" i="3"/>
  <c r="L327" i="3"/>
  <c r="L272" i="3"/>
  <c r="L145" i="3"/>
  <c r="L74" i="3"/>
  <c r="L332" i="3"/>
  <c r="L312" i="3"/>
  <c r="L256" i="3"/>
  <c r="L358" i="3"/>
  <c r="L264" i="3"/>
  <c r="L217" i="3"/>
  <c r="L168" i="3"/>
  <c r="L140" i="3"/>
  <c r="L91" i="3"/>
  <c r="L75" i="3"/>
  <c r="L19" i="3"/>
  <c r="L194" i="3"/>
  <c r="L53" i="3"/>
  <c r="L61" i="3"/>
  <c r="L82" i="3"/>
  <c r="L280" i="3"/>
  <c r="L359" i="3"/>
  <c r="L210" i="3"/>
  <c r="L52" i="3"/>
  <c r="L255" i="3"/>
  <c r="L378" i="3"/>
  <c r="L385" i="3"/>
  <c r="L411" i="3"/>
  <c r="L357" i="3"/>
  <c r="L382" i="3"/>
  <c r="L281" i="3"/>
  <c r="L311" i="3"/>
  <c r="L216" i="3"/>
  <c r="L214" i="3"/>
  <c r="L241" i="3"/>
  <c r="L57" i="3"/>
  <c r="L146" i="3"/>
  <c r="L22" i="3"/>
  <c r="L11" i="3"/>
  <c r="L249" i="3"/>
  <c r="L155" i="3"/>
  <c r="L83" i="3"/>
  <c r="L68" i="3"/>
  <c r="L238" i="3"/>
  <c r="L197" i="3"/>
  <c r="L350" i="3"/>
  <c r="L390" i="3"/>
  <c r="L346" i="3"/>
  <c r="L258" i="3"/>
  <c r="L114" i="3"/>
  <c r="L116" i="3"/>
  <c r="L391" i="3"/>
  <c r="L337" i="3"/>
  <c r="L400" i="3"/>
  <c r="L356" i="3"/>
  <c r="L284" i="3"/>
  <c r="L297" i="3"/>
  <c r="L354" i="3"/>
  <c r="L225" i="3"/>
  <c r="L143" i="3"/>
  <c r="L288" i="3"/>
  <c r="L257" i="3"/>
  <c r="L224" i="3"/>
  <c r="L184" i="3"/>
  <c r="L167" i="3"/>
  <c r="L161" i="3"/>
  <c r="L100" i="3"/>
  <c r="L199" i="3"/>
  <c r="L115" i="3"/>
  <c r="L90" i="3"/>
  <c r="L170" i="3"/>
  <c r="L58" i="3"/>
  <c r="L144" i="3"/>
  <c r="L77" i="3"/>
  <c r="L131" i="3"/>
  <c r="L129" i="3"/>
  <c r="L84" i="3"/>
  <c r="L34" i="3"/>
  <c r="L109" i="3"/>
  <c r="L128" i="3"/>
  <c r="L41" i="3"/>
  <c r="L51" i="3"/>
  <c r="L302" i="3"/>
  <c r="L333" i="3"/>
  <c r="L341" i="3"/>
  <c r="L134" i="3"/>
  <c r="L222" i="3"/>
  <c r="L176" i="3"/>
  <c r="L365" i="3"/>
  <c r="L376" i="3"/>
  <c r="L395" i="3"/>
  <c r="L343" i="3"/>
  <c r="L247" i="3"/>
  <c r="L292" i="3"/>
  <c r="L240" i="3"/>
  <c r="L330" i="3"/>
  <c r="L373" i="3"/>
  <c r="L348" i="3"/>
  <c r="L410" i="3"/>
  <c r="L381" i="3"/>
  <c r="L392" i="3"/>
  <c r="L319" i="3"/>
  <c r="L393" i="3"/>
  <c r="L321" i="3"/>
  <c r="L231" i="3"/>
  <c r="L273" i="3"/>
  <c r="L394" i="3"/>
  <c r="L417" i="3"/>
  <c r="L369" i="3"/>
  <c r="L387" i="3"/>
  <c r="L364" i="3"/>
  <c r="L294" i="3"/>
  <c r="L324" i="3"/>
  <c r="L306" i="3"/>
  <c r="L313" i="3"/>
  <c r="L310" i="3"/>
  <c r="L286" i="3"/>
  <c r="L298" i="3"/>
  <c r="L305" i="3"/>
  <c r="L205" i="3"/>
  <c r="L151" i="3"/>
  <c r="L190" i="3"/>
  <c r="L101" i="3"/>
  <c r="L67" i="3"/>
  <c r="L35" i="3"/>
  <c r="L27" i="3"/>
  <c r="L12" i="3"/>
  <c r="L93" i="3"/>
  <c r="L56" i="3"/>
  <c r="L59" i="3"/>
  <c r="L368" i="3"/>
  <c r="L287" i="3"/>
  <c r="L375" i="3"/>
  <c r="L403" i="3"/>
  <c r="L340" i="3"/>
  <c r="L334" i="3"/>
  <c r="L402" i="3"/>
  <c r="L325" i="3"/>
  <c r="L303" i="3"/>
  <c r="L408" i="3"/>
  <c r="L322" i="3"/>
  <c r="L270" i="3"/>
  <c r="L234" i="3"/>
  <c r="L232" i="3"/>
  <c r="L233" i="3"/>
  <c r="L200" i="3"/>
  <c r="L202" i="3"/>
  <c r="L208" i="3"/>
  <c r="L191" i="3"/>
  <c r="L193" i="3"/>
  <c r="L137" i="3"/>
  <c r="L69" i="3"/>
  <c r="L50" i="3"/>
  <c r="L175" i="3"/>
  <c r="L49" i="3"/>
  <c r="L147" i="3"/>
  <c r="L85" i="3"/>
  <c r="L188" i="3"/>
  <c r="L40" i="3"/>
  <c r="L108" i="3"/>
  <c r="K468" i="3" l="1"/>
  <c r="K440" i="3"/>
  <c r="K435" i="3"/>
  <c r="K441" i="3"/>
  <c r="K474" i="3"/>
  <c r="K466" i="3"/>
  <c r="K430" i="3"/>
  <c r="K459" i="3"/>
  <c r="K425" i="3"/>
  <c r="K449" i="3"/>
  <c r="K465" i="3"/>
  <c r="K448" i="3"/>
  <c r="K428" i="3"/>
  <c r="K437" i="3"/>
  <c r="K458" i="3"/>
  <c r="K455" i="3"/>
  <c r="K471" i="3"/>
  <c r="K442" i="3"/>
  <c r="K431" i="3"/>
  <c r="K443" i="3"/>
  <c r="K438" i="3"/>
  <c r="K451" i="3"/>
  <c r="K450" i="3"/>
  <c r="K436" i="3"/>
  <c r="K426" i="3"/>
  <c r="K422" i="3"/>
  <c r="K439" i="3"/>
  <c r="K473" i="3"/>
  <c r="K423" i="3"/>
  <c r="K463" i="3"/>
  <c r="K424" i="3"/>
  <c r="K457" i="3"/>
  <c r="K462" i="3"/>
  <c r="K447" i="3"/>
  <c r="K453" i="3"/>
  <c r="K445" i="3"/>
  <c r="K420" i="3"/>
  <c r="K446" i="3"/>
  <c r="K461" i="3"/>
  <c r="K434" i="3"/>
  <c r="K427" i="3"/>
  <c r="K460" i="3"/>
  <c r="K469" i="3"/>
  <c r="K467" i="3"/>
  <c r="K464" i="3"/>
  <c r="K470" i="3"/>
  <c r="K421" i="3"/>
  <c r="K456" i="3"/>
  <c r="K472" i="3"/>
  <c r="K432" i="3"/>
  <c r="K444" i="3"/>
  <c r="K429" i="3"/>
  <c r="K433" i="3"/>
  <c r="K452" i="3"/>
  <c r="K454" i="3"/>
  <c r="K147" i="3"/>
  <c r="K208" i="3"/>
  <c r="K408" i="3"/>
  <c r="K287" i="3"/>
  <c r="K67" i="3"/>
  <c r="K310" i="3"/>
  <c r="K417" i="3"/>
  <c r="K381" i="3"/>
  <c r="K343" i="3"/>
  <c r="K333" i="3"/>
  <c r="K129" i="3"/>
  <c r="K199" i="3"/>
  <c r="K143" i="3"/>
  <c r="K391" i="3"/>
  <c r="K238" i="3"/>
  <c r="K57" i="3"/>
  <c r="K212" i="3"/>
  <c r="K300" i="3"/>
  <c r="K124" i="3"/>
  <c r="K285" i="3"/>
  <c r="K274" i="3"/>
  <c r="K126" i="3"/>
  <c r="K30" i="3"/>
  <c r="K43" i="3"/>
  <c r="K173" i="3"/>
  <c r="K55" i="3"/>
  <c r="K405" i="3"/>
  <c r="K328" i="3"/>
  <c r="K54" i="3"/>
  <c r="K203" i="3"/>
  <c r="K104" i="3"/>
  <c r="K38" i="3"/>
  <c r="K271" i="3"/>
  <c r="K166" i="3"/>
  <c r="K380" i="3"/>
  <c r="K279" i="3"/>
  <c r="K103" i="3"/>
  <c r="K289" i="3"/>
  <c r="K163" i="3"/>
  <c r="K329" i="3"/>
  <c r="K411" i="3"/>
  <c r="K82" i="3"/>
  <c r="K168" i="3"/>
  <c r="K145" i="3"/>
  <c r="K98" i="3"/>
  <c r="K138" i="3"/>
  <c r="K349" i="3"/>
  <c r="K46" i="3"/>
  <c r="K118" i="3"/>
  <c r="K148" i="3"/>
  <c r="K303" i="3"/>
  <c r="K395" i="3"/>
  <c r="K241" i="3"/>
  <c r="K169" i="3"/>
  <c r="K230" i="3"/>
  <c r="K229" i="3"/>
  <c r="K226" i="3"/>
  <c r="K200" i="3"/>
  <c r="K348" i="3"/>
  <c r="K264" i="3"/>
  <c r="K78" i="3"/>
  <c r="K316" i="3"/>
  <c r="K101" i="3"/>
  <c r="K131" i="3"/>
  <c r="K215" i="3"/>
  <c r="K398" i="3"/>
  <c r="K21" i="3"/>
  <c r="K80" i="3"/>
  <c r="K175" i="3"/>
  <c r="K273" i="3"/>
  <c r="K327" i="3"/>
  <c r="K167" i="3"/>
  <c r="K313" i="3"/>
  <c r="K100" i="3"/>
  <c r="K217" i="3"/>
  <c r="K107" i="3"/>
  <c r="K81" i="3"/>
  <c r="K165" i="3"/>
  <c r="K130" i="3"/>
  <c r="K253" i="3"/>
  <c r="K306" i="3"/>
  <c r="K354" i="3"/>
  <c r="K53" i="3"/>
  <c r="K136" i="3"/>
  <c r="K263" i="3"/>
  <c r="K121" i="3"/>
  <c r="K308" i="3"/>
  <c r="K110" i="3"/>
  <c r="K181" i="3"/>
  <c r="K233" i="3"/>
  <c r="K365" i="3"/>
  <c r="K258" i="3"/>
  <c r="K194" i="3"/>
  <c r="K177" i="3"/>
  <c r="K180" i="3"/>
  <c r="K65" i="3"/>
  <c r="K142" i="3"/>
  <c r="K192" i="3"/>
  <c r="K209" i="3"/>
  <c r="K345" i="3"/>
  <c r="K246" i="3"/>
  <c r="K261" i="3"/>
  <c r="K244" i="3"/>
  <c r="K69" i="3"/>
  <c r="K232" i="3"/>
  <c r="K334" i="3"/>
  <c r="K93" i="3"/>
  <c r="K205" i="3"/>
  <c r="K294" i="3"/>
  <c r="K321" i="3"/>
  <c r="K330" i="3"/>
  <c r="K176" i="3"/>
  <c r="K128" i="3"/>
  <c r="K58" i="3"/>
  <c r="K284" i="3"/>
  <c r="K346" i="3"/>
  <c r="K249" i="3"/>
  <c r="K311" i="3"/>
  <c r="K52" i="3"/>
  <c r="K19" i="3"/>
  <c r="K256" i="3"/>
  <c r="K122" i="3"/>
  <c r="K162" i="3"/>
  <c r="K207" i="3"/>
  <c r="K265" i="3"/>
  <c r="K336" i="3"/>
  <c r="K125" i="3"/>
  <c r="K268" i="3"/>
  <c r="K374" i="3"/>
  <c r="K251" i="3"/>
  <c r="K320" i="3"/>
  <c r="K25" i="3"/>
  <c r="K195" i="3"/>
  <c r="K36" i="3"/>
  <c r="K219" i="3"/>
  <c r="K309" i="3"/>
  <c r="K44" i="3"/>
  <c r="K275" i="3"/>
  <c r="K277" i="3"/>
  <c r="K60" i="3"/>
  <c r="K248" i="3"/>
  <c r="K323" i="3"/>
  <c r="K174" i="3"/>
  <c r="K243" i="3"/>
  <c r="K239" i="3"/>
  <c r="K290" i="3"/>
  <c r="K366" i="3"/>
  <c r="K326" i="3"/>
  <c r="K79" i="3"/>
  <c r="K179" i="3"/>
  <c r="K202" i="3"/>
  <c r="K410" i="3"/>
  <c r="K116" i="3"/>
  <c r="K18" i="3"/>
  <c r="K314" i="3"/>
  <c r="K260" i="3"/>
  <c r="K347" i="3"/>
  <c r="K415" i="3"/>
  <c r="K353" i="3"/>
  <c r="K190" i="3"/>
  <c r="K51" i="3"/>
  <c r="K214" i="3"/>
  <c r="K304" i="3"/>
  <c r="K409" i="3"/>
  <c r="K111" i="3"/>
  <c r="K204" i="3"/>
  <c r="K221" i="3"/>
  <c r="K102" i="3"/>
  <c r="K412" i="3"/>
  <c r="K56" i="3"/>
  <c r="K231" i="3"/>
  <c r="K144" i="3"/>
  <c r="K216" i="3"/>
  <c r="K45" i="3"/>
  <c r="K419" i="3"/>
  <c r="K386" i="3"/>
  <c r="K379" i="3"/>
  <c r="K92" i="3"/>
  <c r="K301" i="3"/>
  <c r="K7" i="3"/>
  <c r="K299" i="3"/>
  <c r="K40" i="3"/>
  <c r="K340" i="3"/>
  <c r="K364" i="3"/>
  <c r="K393" i="3"/>
  <c r="K240" i="3"/>
  <c r="K222" i="3"/>
  <c r="K109" i="3"/>
  <c r="K170" i="3"/>
  <c r="K224" i="3"/>
  <c r="K356" i="3"/>
  <c r="K390" i="3"/>
  <c r="K11" i="3"/>
  <c r="K281" i="3"/>
  <c r="K210" i="3"/>
  <c r="K75" i="3"/>
  <c r="K312" i="3"/>
  <c r="K223" i="3"/>
  <c r="K13" i="3"/>
  <c r="K213" i="3"/>
  <c r="K318" i="3"/>
  <c r="K15" i="3"/>
  <c r="K132" i="3"/>
  <c r="K355" i="3"/>
  <c r="K401" i="3"/>
  <c r="K32" i="3"/>
  <c r="K276" i="3"/>
  <c r="K120" i="3"/>
  <c r="K344" i="3"/>
  <c r="K156" i="3"/>
  <c r="K189" i="3"/>
  <c r="K362" i="3"/>
  <c r="K47" i="3"/>
  <c r="K397" i="3"/>
  <c r="K388" i="3"/>
  <c r="K183" i="3"/>
  <c r="K141" i="3"/>
  <c r="K418" i="3"/>
  <c r="K235" i="3"/>
  <c r="K159" i="3"/>
  <c r="K413" i="3"/>
  <c r="K363" i="3"/>
  <c r="K367" i="3"/>
  <c r="K315" i="3"/>
  <c r="K39" i="3"/>
  <c r="K377" i="3"/>
  <c r="K139" i="3"/>
  <c r="K49" i="3"/>
  <c r="K394" i="3"/>
  <c r="K225" i="3"/>
  <c r="K61" i="3"/>
  <c r="K70" i="3"/>
  <c r="K182" i="3"/>
  <c r="K62" i="3"/>
  <c r="K127" i="3"/>
  <c r="K325" i="3"/>
  <c r="K376" i="3"/>
  <c r="K83" i="3"/>
  <c r="K99" i="3"/>
  <c r="K26" i="3"/>
  <c r="K338" i="3"/>
  <c r="K396" i="3"/>
  <c r="K351" i="3"/>
  <c r="K291" i="3"/>
  <c r="K164" i="3"/>
  <c r="K402" i="3"/>
  <c r="K373" i="3"/>
  <c r="K297" i="3"/>
  <c r="K255" i="3"/>
  <c r="K150" i="3"/>
  <c r="K227" i="3"/>
  <c r="K361" i="3"/>
  <c r="K372" i="3"/>
  <c r="K94" i="3"/>
  <c r="K113" i="3"/>
  <c r="K234" i="3"/>
  <c r="K305" i="3"/>
  <c r="K193" i="3"/>
  <c r="K403" i="3"/>
  <c r="K27" i="3"/>
  <c r="K298" i="3"/>
  <c r="K387" i="3"/>
  <c r="K319" i="3"/>
  <c r="K292" i="3"/>
  <c r="K134" i="3"/>
  <c r="K34" i="3"/>
  <c r="K90" i="3"/>
  <c r="K257" i="3"/>
  <c r="K400" i="3"/>
  <c r="K350" i="3"/>
  <c r="K382" i="3"/>
  <c r="K359" i="3"/>
  <c r="K91" i="3"/>
  <c r="K332" i="3"/>
  <c r="K106" i="3"/>
  <c r="K72" i="3"/>
  <c r="K242" i="3"/>
  <c r="K157" i="3"/>
  <c r="K96" i="3"/>
  <c r="K278" i="3"/>
  <c r="K383" i="3"/>
  <c r="K48" i="3"/>
  <c r="K406" i="3"/>
  <c r="K196" i="3"/>
  <c r="K149" i="3"/>
  <c r="K172" i="3"/>
  <c r="K269" i="3"/>
  <c r="K399" i="3"/>
  <c r="K28" i="3"/>
  <c r="K296" i="3"/>
  <c r="K360" i="3"/>
  <c r="K283" i="3"/>
  <c r="K259" i="3"/>
  <c r="K31" i="3"/>
  <c r="K262" i="3"/>
  <c r="K105" i="3"/>
  <c r="K66" i="3"/>
  <c r="K414" i="3"/>
  <c r="K16" i="3"/>
  <c r="K352" i="3"/>
  <c r="K112" i="3"/>
  <c r="K307" i="3"/>
  <c r="K267" i="3"/>
  <c r="K368" i="3"/>
  <c r="K302" i="3"/>
  <c r="K385" i="3"/>
  <c r="K42" i="3"/>
  <c r="K407" i="3"/>
  <c r="K87" i="3"/>
  <c r="K178" i="3"/>
  <c r="K220" i="3"/>
  <c r="K201" i="3"/>
  <c r="K59" i="3"/>
  <c r="K77" i="3"/>
  <c r="K378" i="3"/>
  <c r="K206" i="3"/>
  <c r="K317" i="3"/>
  <c r="K245" i="3"/>
  <c r="K63" i="3"/>
  <c r="K250" i="3"/>
  <c r="K123" i="3"/>
  <c r="K50" i="3"/>
  <c r="K324" i="3"/>
  <c r="K41" i="3"/>
  <c r="K358" i="3"/>
  <c r="K331" i="3"/>
  <c r="K335" i="3"/>
  <c r="K33" i="3"/>
  <c r="K64" i="3"/>
  <c r="K95" i="3"/>
  <c r="K137" i="3"/>
  <c r="K12" i="3"/>
  <c r="K188" i="3"/>
  <c r="K270" i="3"/>
  <c r="K191" i="3"/>
  <c r="K322" i="3"/>
  <c r="K375" i="3"/>
  <c r="K35" i="3"/>
  <c r="K286" i="3"/>
  <c r="K369" i="3"/>
  <c r="K392" i="3"/>
  <c r="K247" i="3"/>
  <c r="K341" i="3"/>
  <c r="K84" i="3"/>
  <c r="K115" i="3"/>
  <c r="K288" i="3"/>
  <c r="K337" i="3"/>
  <c r="K197" i="3"/>
  <c r="K146" i="3"/>
  <c r="K357" i="3"/>
  <c r="K280" i="3"/>
  <c r="K140" i="3"/>
  <c r="K74" i="3"/>
  <c r="K135" i="3"/>
  <c r="K117" i="3"/>
  <c r="K218" i="3"/>
  <c r="K342" i="3"/>
  <c r="K37" i="3"/>
  <c r="K158" i="3"/>
  <c r="K252" i="3"/>
  <c r="K384" i="3"/>
  <c r="K89" i="3"/>
  <c r="K9" i="3"/>
  <c r="K293" i="3"/>
  <c r="K71" i="3"/>
  <c r="K97" i="3"/>
  <c r="K254" i="3"/>
  <c r="K211" i="3"/>
  <c r="K228" i="3"/>
  <c r="K339" i="3"/>
  <c r="K389" i="3"/>
  <c r="K416" i="3"/>
  <c r="K198" i="3"/>
  <c r="K73" i="3"/>
  <c r="K404" i="3"/>
  <c r="K295" i="3"/>
  <c r="K8" i="3"/>
  <c r="K10" i="3"/>
  <c r="K17" i="3"/>
  <c r="K20" i="3"/>
  <c r="K171" i="3"/>
  <c r="K14" i="3"/>
  <c r="K371" i="3"/>
  <c r="K151" i="3"/>
  <c r="K86" i="3"/>
  <c r="K85" i="3"/>
  <c r="K29" i="3"/>
  <c r="K24" i="3"/>
  <c r="K23" i="3"/>
  <c r="K22" i="3"/>
  <c r="K155" i="3"/>
  <c r="K184" i="3"/>
  <c r="K186" i="3"/>
  <c r="K236" i="3"/>
  <c r="K370" i="3"/>
  <c r="K152" i="3"/>
  <c r="K185" i="3"/>
  <c r="K154" i="3"/>
  <c r="K237" i="3"/>
  <c r="K187" i="3"/>
  <c r="K153" i="3"/>
  <c r="K282" i="3"/>
  <c r="K161" i="3"/>
  <c r="K114" i="3"/>
  <c r="K68" i="3"/>
  <c r="K119" i="3"/>
  <c r="K266" i="3"/>
  <c r="K272" i="3"/>
  <c r="K88" i="3"/>
  <c r="K160" i="3"/>
  <c r="K108" i="3"/>
  <c r="K133" i="3"/>
  <c r="K76" i="3"/>
  <c r="B427" i="2" l="1"/>
  <c r="B431" i="2"/>
  <c r="B458" i="2"/>
  <c r="B472" i="2"/>
  <c r="B476" i="2"/>
  <c r="B424" i="2"/>
  <c r="B466" i="2"/>
  <c r="B422" i="2"/>
  <c r="B436" i="2"/>
  <c r="B468" i="2"/>
  <c r="B473" i="2"/>
  <c r="B455" i="2"/>
  <c r="B423" i="2"/>
  <c r="B428" i="2"/>
  <c r="B432" i="2"/>
  <c r="B437" i="2"/>
  <c r="B445" i="2"/>
  <c r="B459" i="2"/>
  <c r="B464" i="2"/>
  <c r="B430" i="2"/>
  <c r="B441" i="2"/>
  <c r="B451" i="2"/>
  <c r="B460" i="2"/>
  <c r="B443" i="2"/>
  <c r="B425" i="2"/>
  <c r="B438" i="2"/>
  <c r="B442" i="2"/>
  <c r="B461" i="2"/>
  <c r="B474" i="2"/>
  <c r="B433" i="2"/>
  <c r="B462" i="2"/>
  <c r="B439" i="2"/>
  <c r="B470" i="2"/>
  <c r="B467" i="2"/>
  <c r="B446" i="2"/>
  <c r="B452" i="2"/>
  <c r="B456" i="2"/>
  <c r="B469" i="2"/>
  <c r="B426" i="2"/>
  <c r="B475" i="2"/>
  <c r="B450" i="2"/>
  <c r="B435" i="2"/>
  <c r="B429" i="2"/>
  <c r="B447" i="2"/>
  <c r="B465" i="2"/>
  <c r="B448" i="2"/>
  <c r="B454" i="2"/>
  <c r="B434" i="2"/>
  <c r="B449" i="2"/>
  <c r="B457" i="2"/>
  <c r="B440" i="2"/>
  <c r="B444" i="2"/>
  <c r="B453" i="2"/>
  <c r="B463" i="2"/>
  <c r="B471" i="2"/>
  <c r="B19" i="2"/>
  <c r="B10" i="2"/>
  <c r="B23" i="2"/>
  <c r="B35" i="2"/>
  <c r="B47" i="2"/>
  <c r="B59" i="2"/>
  <c r="B71" i="2"/>
  <c r="B83" i="2"/>
  <c r="B95" i="2"/>
  <c r="B107" i="2"/>
  <c r="B119" i="2"/>
  <c r="B131" i="2"/>
  <c r="B143" i="2"/>
  <c r="B155" i="2"/>
  <c r="B167" i="2"/>
  <c r="B179" i="2"/>
  <c r="B191" i="2"/>
  <c r="B203" i="2"/>
  <c r="B215" i="2"/>
  <c r="B227" i="2"/>
  <c r="B239" i="2"/>
  <c r="B251" i="2"/>
  <c r="B263" i="2"/>
  <c r="B275" i="2"/>
  <c r="B287" i="2"/>
  <c r="B299" i="2"/>
  <c r="B311" i="2"/>
  <c r="B323" i="2"/>
  <c r="B335" i="2"/>
  <c r="B347" i="2"/>
  <c r="B359" i="2"/>
  <c r="B371" i="2"/>
  <c r="B383" i="2"/>
  <c r="B395" i="2"/>
  <c r="B407" i="2"/>
  <c r="B419" i="2"/>
  <c r="B11" i="2"/>
  <c r="B24" i="2"/>
  <c r="B36" i="2"/>
  <c r="B48" i="2"/>
  <c r="B60" i="2"/>
  <c r="B72" i="2"/>
  <c r="B84" i="2"/>
  <c r="B96" i="2"/>
  <c r="B108" i="2"/>
  <c r="B120" i="2"/>
  <c r="B132" i="2"/>
  <c r="B144" i="2"/>
  <c r="B156" i="2"/>
  <c r="B168" i="2"/>
  <c r="B180" i="2"/>
  <c r="B192" i="2"/>
  <c r="B204" i="2"/>
  <c r="B216" i="2"/>
  <c r="B228" i="2"/>
  <c r="B240" i="2"/>
  <c r="B252" i="2"/>
  <c r="B264" i="2"/>
  <c r="B276" i="2"/>
  <c r="B288" i="2"/>
  <c r="B300" i="2"/>
  <c r="B312" i="2"/>
  <c r="B324" i="2"/>
  <c r="B336" i="2"/>
  <c r="B348" i="2"/>
  <c r="B360" i="2"/>
  <c r="B372" i="2"/>
  <c r="B384" i="2"/>
  <c r="B396" i="2"/>
  <c r="B408" i="2"/>
  <c r="B420" i="2"/>
  <c r="B12" i="2"/>
  <c r="B25" i="2"/>
  <c r="B37" i="2"/>
  <c r="B49" i="2"/>
  <c r="B61" i="2"/>
  <c r="B73" i="2"/>
  <c r="B85" i="2"/>
  <c r="B97" i="2"/>
  <c r="B109" i="2"/>
  <c r="B121" i="2"/>
  <c r="B133" i="2"/>
  <c r="B145" i="2"/>
  <c r="B157" i="2"/>
  <c r="B169" i="2"/>
  <c r="B181" i="2"/>
  <c r="B193" i="2"/>
  <c r="B205" i="2"/>
  <c r="B217" i="2"/>
  <c r="B229" i="2"/>
  <c r="B241" i="2"/>
  <c r="B253" i="2"/>
  <c r="B265" i="2"/>
  <c r="B277" i="2"/>
  <c r="B289" i="2"/>
  <c r="B301" i="2"/>
  <c r="B313" i="2"/>
  <c r="B325" i="2"/>
  <c r="B337" i="2"/>
  <c r="B349" i="2"/>
  <c r="B361" i="2"/>
  <c r="B373" i="2"/>
  <c r="B385" i="2"/>
  <c r="B397" i="2"/>
  <c r="B409" i="2"/>
  <c r="B13" i="2"/>
  <c r="B26" i="2"/>
  <c r="B38" i="2"/>
  <c r="B50" i="2"/>
  <c r="B62" i="2"/>
  <c r="B74" i="2"/>
  <c r="B86" i="2"/>
  <c r="B98" i="2"/>
  <c r="B110" i="2"/>
  <c r="B122" i="2"/>
  <c r="B134" i="2"/>
  <c r="B146" i="2"/>
  <c r="B158" i="2"/>
  <c r="B170" i="2"/>
  <c r="B182" i="2"/>
  <c r="B194" i="2"/>
  <c r="B206" i="2"/>
  <c r="B218" i="2"/>
  <c r="B230" i="2"/>
  <c r="B242" i="2"/>
  <c r="B254" i="2"/>
  <c r="B266" i="2"/>
  <c r="B278" i="2"/>
  <c r="B290" i="2"/>
  <c r="B302" i="2"/>
  <c r="B314" i="2"/>
  <c r="B326" i="2"/>
  <c r="B338" i="2"/>
  <c r="B350" i="2"/>
  <c r="B362" i="2"/>
  <c r="B374" i="2"/>
  <c r="B386" i="2"/>
  <c r="B398" i="2"/>
  <c r="B410" i="2"/>
  <c r="B9" i="2"/>
  <c r="B14" i="2"/>
  <c r="B27" i="2"/>
  <c r="B39" i="2"/>
  <c r="B51" i="2"/>
  <c r="B63" i="2"/>
  <c r="B75" i="2"/>
  <c r="B87" i="2"/>
  <c r="B99" i="2"/>
  <c r="B111" i="2"/>
  <c r="B123" i="2"/>
  <c r="B135" i="2"/>
  <c r="B147" i="2"/>
  <c r="B159" i="2"/>
  <c r="B171" i="2"/>
  <c r="B183" i="2"/>
  <c r="B195" i="2"/>
  <c r="B207" i="2"/>
  <c r="B219" i="2"/>
  <c r="B231" i="2"/>
  <c r="B243" i="2"/>
  <c r="B255" i="2"/>
  <c r="B267" i="2"/>
  <c r="B279" i="2"/>
  <c r="B291" i="2"/>
  <c r="B303" i="2"/>
  <c r="B315" i="2"/>
  <c r="B327" i="2"/>
  <c r="B339" i="2"/>
  <c r="B351" i="2"/>
  <c r="B363" i="2"/>
  <c r="B375" i="2"/>
  <c r="B387" i="2"/>
  <c r="B399" i="2"/>
  <c r="B411" i="2"/>
  <c r="B15" i="2"/>
  <c r="B28" i="2"/>
  <c r="B40" i="2"/>
  <c r="B52" i="2"/>
  <c r="B64" i="2"/>
  <c r="B76" i="2"/>
  <c r="B88" i="2"/>
  <c r="B100" i="2"/>
  <c r="B112" i="2"/>
  <c r="B124" i="2"/>
  <c r="B136" i="2"/>
  <c r="B148" i="2"/>
  <c r="B160" i="2"/>
  <c r="B172" i="2"/>
  <c r="B184" i="2"/>
  <c r="B196" i="2"/>
  <c r="B208" i="2"/>
  <c r="B220" i="2"/>
  <c r="B232" i="2"/>
  <c r="B244" i="2"/>
  <c r="B256" i="2"/>
  <c r="B268" i="2"/>
  <c r="B280" i="2"/>
  <c r="B292" i="2"/>
  <c r="B304" i="2"/>
  <c r="B316" i="2"/>
  <c r="B328" i="2"/>
  <c r="B340" i="2"/>
  <c r="B352" i="2"/>
  <c r="B364" i="2"/>
  <c r="B376" i="2"/>
  <c r="B388" i="2"/>
  <c r="B400" i="2"/>
  <c r="B412" i="2"/>
  <c r="B16" i="2"/>
  <c r="B29" i="2"/>
  <c r="B41" i="2"/>
  <c r="B53" i="2"/>
  <c r="B65" i="2"/>
  <c r="B77" i="2"/>
  <c r="B89" i="2"/>
  <c r="B101" i="2"/>
  <c r="B113" i="2"/>
  <c r="B125" i="2"/>
  <c r="B137" i="2"/>
  <c r="B149" i="2"/>
  <c r="B161" i="2"/>
  <c r="B173" i="2"/>
  <c r="B185" i="2"/>
  <c r="B197" i="2"/>
  <c r="B209" i="2"/>
  <c r="B221" i="2"/>
  <c r="B233" i="2"/>
  <c r="B17" i="2"/>
  <c r="B30" i="2"/>
  <c r="B42" i="2"/>
  <c r="B54" i="2"/>
  <c r="B66" i="2"/>
  <c r="B78" i="2"/>
  <c r="B90" i="2"/>
  <c r="B102" i="2"/>
  <c r="B114" i="2"/>
  <c r="B126" i="2"/>
  <c r="B138" i="2"/>
  <c r="B150" i="2"/>
  <c r="B162" i="2"/>
  <c r="B174" i="2"/>
  <c r="B186" i="2"/>
  <c r="B198" i="2"/>
  <c r="B210" i="2"/>
  <c r="B222" i="2"/>
  <c r="B234" i="2"/>
  <c r="B246" i="2"/>
  <c r="B258" i="2"/>
  <c r="B270" i="2"/>
  <c r="B282" i="2"/>
  <c r="B294" i="2"/>
  <c r="B306" i="2"/>
  <c r="B318" i="2"/>
  <c r="B330" i="2"/>
  <c r="B342" i="2"/>
  <c r="B354" i="2"/>
  <c r="B366" i="2"/>
  <c r="B378" i="2"/>
  <c r="B390" i="2"/>
  <c r="B402" i="2"/>
  <c r="B414" i="2"/>
  <c r="B18" i="2"/>
  <c r="B31" i="2"/>
  <c r="B43" i="2"/>
  <c r="B55" i="2"/>
  <c r="B67" i="2"/>
  <c r="B79" i="2"/>
  <c r="B91" i="2"/>
  <c r="B103" i="2"/>
  <c r="B115" i="2"/>
  <c r="B127" i="2"/>
  <c r="B139" i="2"/>
  <c r="B151" i="2"/>
  <c r="B163" i="2"/>
  <c r="B175" i="2"/>
  <c r="B187" i="2"/>
  <c r="B199" i="2"/>
  <c r="B211" i="2"/>
  <c r="B223" i="2"/>
  <c r="B235" i="2"/>
  <c r="B247" i="2"/>
  <c r="B259" i="2"/>
  <c r="B271" i="2"/>
  <c r="B283" i="2"/>
  <c r="B295" i="2"/>
  <c r="B307" i="2"/>
  <c r="B319" i="2"/>
  <c r="B331" i="2"/>
  <c r="B343" i="2"/>
  <c r="B355" i="2"/>
  <c r="B367" i="2"/>
  <c r="B379" i="2"/>
  <c r="B391" i="2"/>
  <c r="B403" i="2"/>
  <c r="B415" i="2"/>
  <c r="B20" i="2"/>
  <c r="B32" i="2"/>
  <c r="B44" i="2"/>
  <c r="B56" i="2"/>
  <c r="B68" i="2"/>
  <c r="B80" i="2"/>
  <c r="B92" i="2"/>
  <c r="B104" i="2"/>
  <c r="B116" i="2"/>
  <c r="B128" i="2"/>
  <c r="B140" i="2"/>
  <c r="B152" i="2"/>
  <c r="B164" i="2"/>
  <c r="B176" i="2"/>
  <c r="B188" i="2"/>
  <c r="B200" i="2"/>
  <c r="B212" i="2"/>
  <c r="B224" i="2"/>
  <c r="B236" i="2"/>
  <c r="B248" i="2"/>
  <c r="B260" i="2"/>
  <c r="B272" i="2"/>
  <c r="B284" i="2"/>
  <c r="B296" i="2"/>
  <c r="B308" i="2"/>
  <c r="B320" i="2"/>
  <c r="B332" i="2"/>
  <c r="B344" i="2"/>
  <c r="B356" i="2"/>
  <c r="B368" i="2"/>
  <c r="B21" i="2"/>
  <c r="B33" i="2"/>
  <c r="B45" i="2"/>
  <c r="B57" i="2"/>
  <c r="B69" i="2"/>
  <c r="B81" i="2"/>
  <c r="B93" i="2"/>
  <c r="B105" i="2"/>
  <c r="B117" i="2"/>
  <c r="B129" i="2"/>
  <c r="B141" i="2"/>
  <c r="B153" i="2"/>
  <c r="B165" i="2"/>
  <c r="B177" i="2"/>
  <c r="B189" i="2"/>
  <c r="B142" i="2"/>
  <c r="B238" i="2"/>
  <c r="B286" i="2"/>
  <c r="B334" i="2"/>
  <c r="B381" i="2"/>
  <c r="B417" i="2"/>
  <c r="B130" i="2"/>
  <c r="B154" i="2"/>
  <c r="B245" i="2"/>
  <c r="B293" i="2"/>
  <c r="B341" i="2"/>
  <c r="B382" i="2"/>
  <c r="B418" i="2"/>
  <c r="B237" i="2"/>
  <c r="B22" i="2"/>
  <c r="B166" i="2"/>
  <c r="B249" i="2"/>
  <c r="B297" i="2"/>
  <c r="B345" i="2"/>
  <c r="B389" i="2"/>
  <c r="B421" i="2"/>
  <c r="B281" i="2"/>
  <c r="B34" i="2"/>
  <c r="B178" i="2"/>
  <c r="B250" i="2"/>
  <c r="B298" i="2"/>
  <c r="B346" i="2"/>
  <c r="B392" i="2"/>
  <c r="B118" i="2"/>
  <c r="B285" i="2"/>
  <c r="B46" i="2"/>
  <c r="B190" i="2"/>
  <c r="B257" i="2"/>
  <c r="B305" i="2"/>
  <c r="B353" i="2"/>
  <c r="B393" i="2"/>
  <c r="B58" i="2"/>
  <c r="B201" i="2"/>
  <c r="B261" i="2"/>
  <c r="B309" i="2"/>
  <c r="B357" i="2"/>
  <c r="B394" i="2"/>
  <c r="B329" i="2"/>
  <c r="B70" i="2"/>
  <c r="B202" i="2"/>
  <c r="B262" i="2"/>
  <c r="B310" i="2"/>
  <c r="B358" i="2"/>
  <c r="B401" i="2"/>
  <c r="B413" i="2"/>
  <c r="B82" i="2"/>
  <c r="B213" i="2"/>
  <c r="B269" i="2"/>
  <c r="B317" i="2"/>
  <c r="B365" i="2"/>
  <c r="B404" i="2"/>
  <c r="B226" i="2"/>
  <c r="B333" i="2"/>
  <c r="B94" i="2"/>
  <c r="B214" i="2"/>
  <c r="B273" i="2"/>
  <c r="B321" i="2"/>
  <c r="B369" i="2"/>
  <c r="B405" i="2"/>
  <c r="B377" i="2"/>
  <c r="B380" i="2"/>
  <c r="B106" i="2"/>
  <c r="B225" i="2"/>
  <c r="B274" i="2"/>
  <c r="B322" i="2"/>
  <c r="B370" i="2"/>
  <c r="B406" i="2"/>
  <c r="B416" i="2"/>
  <c r="B3" i="2" l="1"/>
  <c r="C452" i="2"/>
  <c r="E452" i="2"/>
  <c r="D452" i="2"/>
  <c r="C454" i="2"/>
  <c r="D454" i="2"/>
  <c r="E454" i="2"/>
  <c r="C446" i="2"/>
  <c r="E446" i="2"/>
  <c r="D446" i="2"/>
  <c r="D460" i="2"/>
  <c r="E460" i="2"/>
  <c r="C460" i="2"/>
  <c r="E473" i="2"/>
  <c r="C473" i="2"/>
  <c r="D473" i="2"/>
  <c r="D448" i="2"/>
  <c r="E448" i="2"/>
  <c r="C448" i="2"/>
  <c r="E467" i="2"/>
  <c r="C467" i="2"/>
  <c r="D467" i="2"/>
  <c r="C451" i="2"/>
  <c r="D451" i="2"/>
  <c r="E451" i="2"/>
  <c r="D468" i="2"/>
  <c r="C468" i="2"/>
  <c r="E468" i="2"/>
  <c r="E443" i="2"/>
  <c r="C443" i="2"/>
  <c r="D443" i="2"/>
  <c r="C465" i="2"/>
  <c r="D465" i="2"/>
  <c r="E465" i="2"/>
  <c r="C470" i="2"/>
  <c r="E470" i="2"/>
  <c r="D470" i="2"/>
  <c r="C441" i="2"/>
  <c r="D441" i="2"/>
  <c r="E441" i="2"/>
  <c r="D436" i="2"/>
  <c r="C436" i="2"/>
  <c r="E436" i="2"/>
  <c r="C434" i="2"/>
  <c r="E434" i="2"/>
  <c r="D434" i="2"/>
  <c r="C447" i="2"/>
  <c r="D447" i="2"/>
  <c r="E447" i="2"/>
  <c r="C439" i="2"/>
  <c r="D439" i="2"/>
  <c r="E439" i="2"/>
  <c r="E430" i="2"/>
  <c r="C430" i="2"/>
  <c r="D430" i="2"/>
  <c r="C422" i="2"/>
  <c r="D422" i="2"/>
  <c r="E422" i="2"/>
  <c r="C471" i="2"/>
  <c r="D471" i="2"/>
  <c r="E471" i="2"/>
  <c r="C429" i="2"/>
  <c r="E429" i="2"/>
  <c r="D429" i="2"/>
  <c r="D462" i="2"/>
  <c r="C462" i="2"/>
  <c r="E462" i="2"/>
  <c r="C464" i="2"/>
  <c r="D464" i="2"/>
  <c r="E464" i="2"/>
  <c r="D466" i="2"/>
  <c r="C466" i="2"/>
  <c r="E466" i="2"/>
  <c r="E455" i="2"/>
  <c r="C455" i="2"/>
  <c r="D455" i="2"/>
  <c r="C463" i="2"/>
  <c r="E463" i="2"/>
  <c r="D463" i="2"/>
  <c r="C435" i="2"/>
  <c r="D435" i="2"/>
  <c r="E435" i="2"/>
  <c r="C433" i="2"/>
  <c r="E433" i="2"/>
  <c r="D433" i="2"/>
  <c r="C459" i="2"/>
  <c r="D459" i="2"/>
  <c r="E459" i="2"/>
  <c r="D424" i="2"/>
  <c r="C424" i="2"/>
  <c r="E424" i="2"/>
  <c r="C453" i="2"/>
  <c r="E453" i="2"/>
  <c r="D453" i="2"/>
  <c r="C450" i="2"/>
  <c r="D450" i="2"/>
  <c r="E450" i="2"/>
  <c r="D474" i="2"/>
  <c r="C474" i="2"/>
  <c r="E474" i="2"/>
  <c r="C445" i="2"/>
  <c r="D445" i="2"/>
  <c r="E445" i="2"/>
  <c r="C476" i="2"/>
  <c r="E476" i="2"/>
  <c r="D476" i="2"/>
  <c r="D444" i="2"/>
  <c r="E444" i="2"/>
  <c r="C444" i="2"/>
  <c r="C475" i="2"/>
  <c r="D475" i="2"/>
  <c r="E475" i="2"/>
  <c r="C461" i="2"/>
  <c r="D461" i="2"/>
  <c r="E461" i="2"/>
  <c r="C437" i="2"/>
  <c r="D437" i="2"/>
  <c r="E437" i="2"/>
  <c r="D472" i="2"/>
  <c r="E472" i="2"/>
  <c r="C472" i="2"/>
  <c r="C440" i="2"/>
  <c r="D440" i="2"/>
  <c r="E440" i="2"/>
  <c r="E426" i="2"/>
  <c r="C426" i="2"/>
  <c r="D426" i="2"/>
  <c r="D442" i="2"/>
  <c r="C442" i="2"/>
  <c r="E442" i="2"/>
  <c r="C432" i="2"/>
  <c r="D432" i="2"/>
  <c r="E432" i="2"/>
  <c r="C458" i="2"/>
  <c r="E458" i="2"/>
  <c r="D458" i="2"/>
  <c r="C457" i="2"/>
  <c r="E457" i="2"/>
  <c r="D457" i="2"/>
  <c r="C469" i="2"/>
  <c r="D469" i="2"/>
  <c r="E469" i="2"/>
  <c r="C438" i="2"/>
  <c r="D438" i="2"/>
  <c r="E438" i="2"/>
  <c r="C428" i="2"/>
  <c r="D428" i="2"/>
  <c r="E428" i="2"/>
  <c r="E431" i="2"/>
  <c r="C431" i="2"/>
  <c r="D431" i="2"/>
  <c r="C449" i="2"/>
  <c r="D449" i="2"/>
  <c r="E449" i="2"/>
  <c r="C456" i="2"/>
  <c r="E456" i="2"/>
  <c r="F456" i="2" s="1"/>
  <c r="D456" i="2"/>
  <c r="C425" i="2"/>
  <c r="E425" i="2"/>
  <c r="D425" i="2"/>
  <c r="C423" i="2"/>
  <c r="E423" i="2"/>
  <c r="D423" i="2"/>
  <c r="C427" i="2"/>
  <c r="D427" i="2"/>
  <c r="E427" i="2"/>
  <c r="D344" i="2"/>
  <c r="E344" i="2"/>
  <c r="C344" i="2"/>
  <c r="E208" i="2"/>
  <c r="C208" i="2"/>
  <c r="D208" i="2"/>
  <c r="E225" i="2"/>
  <c r="D225" i="2"/>
  <c r="C225" i="2"/>
  <c r="D404" i="2"/>
  <c r="E404" i="2"/>
  <c r="C404" i="2"/>
  <c r="E70" i="2"/>
  <c r="D70" i="2"/>
  <c r="C70" i="2"/>
  <c r="E190" i="2"/>
  <c r="D190" i="2"/>
  <c r="C190" i="2"/>
  <c r="E389" i="2"/>
  <c r="D389" i="2"/>
  <c r="C389" i="2"/>
  <c r="E154" i="2"/>
  <c r="D154" i="2"/>
  <c r="C154" i="2"/>
  <c r="E141" i="2"/>
  <c r="C141" i="2"/>
  <c r="D141" i="2"/>
  <c r="E356" i="2"/>
  <c r="D356" i="2"/>
  <c r="C356" i="2"/>
  <c r="E212" i="2"/>
  <c r="D212" i="2"/>
  <c r="C212" i="2"/>
  <c r="E68" i="2"/>
  <c r="D68" i="2"/>
  <c r="C68" i="2"/>
  <c r="E331" i="2"/>
  <c r="D331" i="2"/>
  <c r="C331" i="2"/>
  <c r="E187" i="2"/>
  <c r="D187" i="2"/>
  <c r="C187" i="2"/>
  <c r="E43" i="2"/>
  <c r="D43" i="2"/>
  <c r="C43" i="2"/>
  <c r="E306" i="2"/>
  <c r="D306" i="2"/>
  <c r="C306" i="2"/>
  <c r="E162" i="2"/>
  <c r="D162" i="2"/>
  <c r="C162" i="2"/>
  <c r="E17" i="2"/>
  <c r="D17" i="2"/>
  <c r="C17" i="2"/>
  <c r="E101" i="2"/>
  <c r="D101" i="2"/>
  <c r="C101" i="2"/>
  <c r="E364" i="2"/>
  <c r="C364" i="2"/>
  <c r="D364" i="2"/>
  <c r="E220" i="2"/>
  <c r="D220" i="2"/>
  <c r="C220" i="2"/>
  <c r="E76" i="2"/>
  <c r="D76" i="2"/>
  <c r="C76" i="2"/>
  <c r="E339" i="2"/>
  <c r="D339" i="2"/>
  <c r="C339" i="2"/>
  <c r="E195" i="2"/>
  <c r="D195" i="2"/>
  <c r="C195" i="2"/>
  <c r="E51" i="2"/>
  <c r="C51" i="2"/>
  <c r="D51" i="2"/>
  <c r="E326" i="2"/>
  <c r="D326" i="2"/>
  <c r="C326" i="2"/>
  <c r="E182" i="2"/>
  <c r="D182" i="2"/>
  <c r="C182" i="2"/>
  <c r="D38" i="2"/>
  <c r="E38" i="2"/>
  <c r="C38" i="2"/>
  <c r="C301" i="2"/>
  <c r="E301" i="2"/>
  <c r="D301" i="2"/>
  <c r="D157" i="2"/>
  <c r="C157" i="2"/>
  <c r="E157" i="2"/>
  <c r="E12" i="2"/>
  <c r="C12" i="2"/>
  <c r="D12" i="2"/>
  <c r="C288" i="2"/>
  <c r="E288" i="2"/>
  <c r="D288" i="2"/>
  <c r="E144" i="2"/>
  <c r="C144" i="2"/>
  <c r="D144" i="2"/>
  <c r="D419" i="2"/>
  <c r="E419" i="2"/>
  <c r="C419" i="2"/>
  <c r="E275" i="2"/>
  <c r="D275" i="2"/>
  <c r="C275" i="2"/>
  <c r="E131" i="2"/>
  <c r="D131" i="2"/>
  <c r="C131" i="2"/>
  <c r="E345" i="2"/>
  <c r="C345" i="2"/>
  <c r="D345" i="2"/>
  <c r="E294" i="2"/>
  <c r="D294" i="2"/>
  <c r="C294" i="2"/>
  <c r="C289" i="2"/>
  <c r="E289" i="2"/>
  <c r="D289" i="2"/>
  <c r="E263" i="2"/>
  <c r="D263" i="2"/>
  <c r="C263" i="2"/>
  <c r="E317" i="2"/>
  <c r="C317" i="2"/>
  <c r="D317" i="2"/>
  <c r="E394" i="2"/>
  <c r="D394" i="2"/>
  <c r="C394" i="2"/>
  <c r="E285" i="2"/>
  <c r="D285" i="2"/>
  <c r="C285" i="2"/>
  <c r="E297" i="2"/>
  <c r="D297" i="2"/>
  <c r="C297" i="2"/>
  <c r="E417" i="2"/>
  <c r="D417" i="2"/>
  <c r="C417" i="2"/>
  <c r="E117" i="2"/>
  <c r="C117" i="2"/>
  <c r="D117" i="2"/>
  <c r="D332" i="2"/>
  <c r="E332" i="2"/>
  <c r="C332" i="2"/>
  <c r="E188" i="2"/>
  <c r="D188" i="2"/>
  <c r="C188" i="2"/>
  <c r="E44" i="2"/>
  <c r="D44" i="2"/>
  <c r="C44" i="2"/>
  <c r="E307" i="2"/>
  <c r="D307" i="2"/>
  <c r="C307" i="2"/>
  <c r="E163" i="2"/>
  <c r="D163" i="2"/>
  <c r="C163" i="2"/>
  <c r="E18" i="2"/>
  <c r="D18" i="2"/>
  <c r="C18" i="2"/>
  <c r="E282" i="2"/>
  <c r="D282" i="2"/>
  <c r="C282" i="2"/>
  <c r="E138" i="2"/>
  <c r="D138" i="2"/>
  <c r="C138" i="2"/>
  <c r="E221" i="2"/>
  <c r="D221" i="2"/>
  <c r="C221" i="2"/>
  <c r="E77" i="2"/>
  <c r="D77" i="2"/>
  <c r="C77" i="2"/>
  <c r="E340" i="2"/>
  <c r="D340" i="2"/>
  <c r="C340" i="2"/>
  <c r="E196" i="2"/>
  <c r="D196" i="2"/>
  <c r="C196" i="2"/>
  <c r="E52" i="2"/>
  <c r="C52" i="2"/>
  <c r="D52" i="2"/>
  <c r="C315" i="2"/>
  <c r="D315" i="2"/>
  <c r="E315" i="2"/>
  <c r="C171" i="2"/>
  <c r="E171" i="2"/>
  <c r="D171" i="2"/>
  <c r="D27" i="2"/>
  <c r="E27" i="2"/>
  <c r="C27" i="2"/>
  <c r="E302" i="2"/>
  <c r="C302" i="2"/>
  <c r="D302" i="2"/>
  <c r="E158" i="2"/>
  <c r="C158" i="2"/>
  <c r="D158" i="2"/>
  <c r="D13" i="2"/>
  <c r="E13" i="2"/>
  <c r="C13" i="2"/>
  <c r="C277" i="2"/>
  <c r="E277" i="2"/>
  <c r="D277" i="2"/>
  <c r="D133" i="2"/>
  <c r="C133" i="2"/>
  <c r="E133" i="2"/>
  <c r="C408" i="2"/>
  <c r="E408" i="2"/>
  <c r="D408" i="2"/>
  <c r="C264" i="2"/>
  <c r="E264" i="2"/>
  <c r="D264" i="2"/>
  <c r="E120" i="2"/>
  <c r="C120" i="2"/>
  <c r="D120" i="2"/>
  <c r="E395" i="2"/>
  <c r="D395" i="2"/>
  <c r="C395" i="2"/>
  <c r="E251" i="2"/>
  <c r="D251" i="2"/>
  <c r="C251" i="2"/>
  <c r="E107" i="2"/>
  <c r="D107" i="2"/>
  <c r="C107" i="2"/>
  <c r="E56" i="2"/>
  <c r="D56" i="2"/>
  <c r="C56" i="2"/>
  <c r="D64" i="2"/>
  <c r="E64" i="2"/>
  <c r="C64" i="2"/>
  <c r="C276" i="2"/>
  <c r="E276" i="2"/>
  <c r="D276" i="2"/>
  <c r="D380" i="2"/>
  <c r="E380" i="2"/>
  <c r="C380" i="2"/>
  <c r="E269" i="2"/>
  <c r="D269" i="2"/>
  <c r="C269" i="2"/>
  <c r="E357" i="2"/>
  <c r="C357" i="2"/>
  <c r="D357" i="2"/>
  <c r="E118" i="2"/>
  <c r="C118" i="2"/>
  <c r="D118" i="2"/>
  <c r="E249" i="2"/>
  <c r="D249" i="2"/>
  <c r="C249" i="2"/>
  <c r="E381" i="2"/>
  <c r="D381" i="2"/>
  <c r="C381" i="2"/>
  <c r="E105" i="2"/>
  <c r="D105" i="2"/>
  <c r="C105" i="2"/>
  <c r="E320" i="2"/>
  <c r="D320" i="2"/>
  <c r="C320" i="2"/>
  <c r="E176" i="2"/>
  <c r="D176" i="2"/>
  <c r="C176" i="2"/>
  <c r="E32" i="2"/>
  <c r="D32" i="2"/>
  <c r="C32" i="2"/>
  <c r="E295" i="2"/>
  <c r="D295" i="2"/>
  <c r="C295" i="2"/>
  <c r="E151" i="2"/>
  <c r="D151" i="2"/>
  <c r="C151" i="2"/>
  <c r="E414" i="2"/>
  <c r="D414" i="2"/>
  <c r="C414" i="2"/>
  <c r="E270" i="2"/>
  <c r="D270" i="2"/>
  <c r="C270" i="2"/>
  <c r="E126" i="2"/>
  <c r="D126" i="2"/>
  <c r="C126" i="2"/>
  <c r="E209" i="2"/>
  <c r="C209" i="2"/>
  <c r="D209" i="2"/>
  <c r="E65" i="2"/>
  <c r="D65" i="2"/>
  <c r="C65" i="2"/>
  <c r="E328" i="2"/>
  <c r="D328" i="2"/>
  <c r="C328" i="2"/>
  <c r="E184" i="2"/>
  <c r="D184" i="2"/>
  <c r="C184" i="2"/>
  <c r="E40" i="2"/>
  <c r="D40" i="2"/>
  <c r="C40" i="2"/>
  <c r="E303" i="2"/>
  <c r="C303" i="2"/>
  <c r="D303" i="2"/>
  <c r="D159" i="2"/>
  <c r="E159" i="2"/>
  <c r="C159" i="2"/>
  <c r="D14" i="2"/>
  <c r="E14" i="2"/>
  <c r="C14" i="2"/>
  <c r="D290" i="2"/>
  <c r="E290" i="2"/>
  <c r="C290" i="2"/>
  <c r="E146" i="2"/>
  <c r="D146" i="2"/>
  <c r="C146" i="2"/>
  <c r="E409" i="2"/>
  <c r="D409" i="2"/>
  <c r="C409" i="2"/>
  <c r="C265" i="2"/>
  <c r="E265" i="2"/>
  <c r="D265" i="2"/>
  <c r="D121" i="2"/>
  <c r="C121" i="2"/>
  <c r="E121" i="2"/>
  <c r="C396" i="2"/>
  <c r="E396" i="2"/>
  <c r="D396" i="2"/>
  <c r="C252" i="2"/>
  <c r="E252" i="2"/>
  <c r="D252" i="2"/>
  <c r="E108" i="2"/>
  <c r="C108" i="2"/>
  <c r="D108" i="2"/>
  <c r="D383" i="2"/>
  <c r="E383" i="2"/>
  <c r="C383" i="2"/>
  <c r="E239" i="2"/>
  <c r="D239" i="2"/>
  <c r="C239" i="2"/>
  <c r="E95" i="2"/>
  <c r="D95" i="2"/>
  <c r="C95" i="2"/>
  <c r="E129" i="2"/>
  <c r="C129" i="2"/>
  <c r="D129" i="2"/>
  <c r="E89" i="2"/>
  <c r="C89" i="2"/>
  <c r="D89" i="2"/>
  <c r="D145" i="2"/>
  <c r="C145" i="2"/>
  <c r="E145" i="2"/>
  <c r="E119" i="2"/>
  <c r="D119" i="2"/>
  <c r="C119" i="2"/>
  <c r="E377" i="2"/>
  <c r="D377" i="2"/>
  <c r="C377" i="2"/>
  <c r="E405" i="2"/>
  <c r="C405" i="2"/>
  <c r="D405" i="2"/>
  <c r="E213" i="2"/>
  <c r="D213" i="2"/>
  <c r="C213" i="2"/>
  <c r="E309" i="2"/>
  <c r="D309" i="2"/>
  <c r="C309" i="2"/>
  <c r="E392" i="2"/>
  <c r="D392" i="2"/>
  <c r="C392" i="2"/>
  <c r="E166" i="2"/>
  <c r="C166" i="2"/>
  <c r="D166" i="2"/>
  <c r="E334" i="2"/>
  <c r="D334" i="2"/>
  <c r="C334" i="2"/>
  <c r="E93" i="2"/>
  <c r="D93" i="2"/>
  <c r="C93" i="2"/>
  <c r="D308" i="2"/>
  <c r="E308" i="2"/>
  <c r="C308" i="2"/>
  <c r="E164" i="2"/>
  <c r="D164" i="2"/>
  <c r="C164" i="2"/>
  <c r="E20" i="2"/>
  <c r="D20" i="2"/>
  <c r="C20" i="2"/>
  <c r="E283" i="2"/>
  <c r="D283" i="2"/>
  <c r="C283" i="2"/>
  <c r="E139" i="2"/>
  <c r="D139" i="2"/>
  <c r="C139" i="2"/>
  <c r="E402" i="2"/>
  <c r="D402" i="2"/>
  <c r="C402" i="2"/>
  <c r="E258" i="2"/>
  <c r="D258" i="2"/>
  <c r="C258" i="2"/>
  <c r="E114" i="2"/>
  <c r="D114" i="2"/>
  <c r="C114" i="2"/>
  <c r="E197" i="2"/>
  <c r="D197" i="2"/>
  <c r="C197" i="2"/>
  <c r="E53" i="2"/>
  <c r="D53" i="2"/>
  <c r="C53" i="2"/>
  <c r="E316" i="2"/>
  <c r="C316" i="2"/>
  <c r="D316" i="2"/>
  <c r="D172" i="2"/>
  <c r="C172" i="2"/>
  <c r="E172" i="2"/>
  <c r="D28" i="2"/>
  <c r="C28" i="2"/>
  <c r="E28" i="2"/>
  <c r="D291" i="2"/>
  <c r="E291" i="2"/>
  <c r="C291" i="2"/>
  <c r="E147" i="2"/>
  <c r="D147" i="2"/>
  <c r="C147" i="2"/>
  <c r="E9" i="2"/>
  <c r="D9" i="2"/>
  <c r="C9" i="2"/>
  <c r="E278" i="2"/>
  <c r="C278" i="2"/>
  <c r="D278" i="2"/>
  <c r="D134" i="2"/>
  <c r="E134" i="2"/>
  <c r="C134" i="2"/>
  <c r="E397" i="2"/>
  <c r="C397" i="2"/>
  <c r="D397" i="2"/>
  <c r="C253" i="2"/>
  <c r="E253" i="2"/>
  <c r="D253" i="2"/>
  <c r="D109" i="2"/>
  <c r="C109" i="2"/>
  <c r="E109" i="2"/>
  <c r="C384" i="2"/>
  <c r="E384" i="2"/>
  <c r="D384" i="2"/>
  <c r="C240" i="2"/>
  <c r="E240" i="2"/>
  <c r="D240" i="2"/>
  <c r="E96" i="2"/>
  <c r="C96" i="2"/>
  <c r="D96" i="2"/>
  <c r="D371" i="2"/>
  <c r="C371" i="2"/>
  <c r="E371" i="2"/>
  <c r="E227" i="2"/>
  <c r="D227" i="2"/>
  <c r="C227" i="2"/>
  <c r="E83" i="2"/>
  <c r="D83" i="2"/>
  <c r="C83" i="2"/>
  <c r="E352" i="2"/>
  <c r="C352" i="2"/>
  <c r="D352" i="2"/>
  <c r="E82" i="2"/>
  <c r="D82" i="2"/>
  <c r="C82" i="2"/>
  <c r="E271" i="2"/>
  <c r="D271" i="2"/>
  <c r="C271" i="2"/>
  <c r="E246" i="2"/>
  <c r="D246" i="2"/>
  <c r="C246" i="2"/>
  <c r="E102" i="2"/>
  <c r="D102" i="2"/>
  <c r="C102" i="2"/>
  <c r="E185" i="2"/>
  <c r="D185" i="2"/>
  <c r="C185" i="2"/>
  <c r="E41" i="2"/>
  <c r="D41" i="2"/>
  <c r="C41" i="2"/>
  <c r="E304" i="2"/>
  <c r="C304" i="2"/>
  <c r="D304" i="2"/>
  <c r="D160" i="2"/>
  <c r="E160" i="2"/>
  <c r="C160" i="2"/>
  <c r="D15" i="2"/>
  <c r="E15" i="2"/>
  <c r="C15" i="2"/>
  <c r="E279" i="2"/>
  <c r="C279" i="2"/>
  <c r="D279" i="2"/>
  <c r="D135" i="2"/>
  <c r="C135" i="2"/>
  <c r="E135" i="2"/>
  <c r="E410" i="2"/>
  <c r="C410" i="2"/>
  <c r="D410" i="2"/>
  <c r="D266" i="2"/>
  <c r="C266" i="2"/>
  <c r="E266" i="2"/>
  <c r="D122" i="2"/>
  <c r="E122" i="2"/>
  <c r="C122" i="2"/>
  <c r="E385" i="2"/>
  <c r="C385" i="2"/>
  <c r="D385" i="2"/>
  <c r="C241" i="2"/>
  <c r="E241" i="2"/>
  <c r="D241" i="2"/>
  <c r="D97" i="2"/>
  <c r="C97" i="2"/>
  <c r="E97" i="2"/>
  <c r="C372" i="2"/>
  <c r="E372" i="2"/>
  <c r="D372" i="2"/>
  <c r="E228" i="2"/>
  <c r="C228" i="2"/>
  <c r="D228" i="2"/>
  <c r="E84" i="2"/>
  <c r="C84" i="2"/>
  <c r="D84" i="2"/>
  <c r="E359" i="2"/>
  <c r="D359" i="2"/>
  <c r="C359" i="2"/>
  <c r="E215" i="2"/>
  <c r="D215" i="2"/>
  <c r="C215" i="2"/>
  <c r="E71" i="2"/>
  <c r="D71" i="2"/>
  <c r="C71" i="2"/>
  <c r="E329" i="2"/>
  <c r="C329" i="2"/>
  <c r="D329" i="2"/>
  <c r="E31" i="2"/>
  <c r="D31" i="2"/>
  <c r="C31" i="2"/>
  <c r="D314" i="2"/>
  <c r="E314" i="2"/>
  <c r="C314" i="2"/>
  <c r="E369" i="2"/>
  <c r="D369" i="2"/>
  <c r="C369" i="2"/>
  <c r="E286" i="2"/>
  <c r="D286" i="2"/>
  <c r="C286" i="2"/>
  <c r="E390" i="2"/>
  <c r="D390" i="2"/>
  <c r="C390" i="2"/>
  <c r="E321" i="2"/>
  <c r="D321" i="2"/>
  <c r="C321" i="2"/>
  <c r="E413" i="2"/>
  <c r="C413" i="2"/>
  <c r="D413" i="2"/>
  <c r="E201" i="2"/>
  <c r="D201" i="2"/>
  <c r="C201" i="2"/>
  <c r="E298" i="2"/>
  <c r="D298" i="2"/>
  <c r="C298" i="2"/>
  <c r="E237" i="2"/>
  <c r="D237" i="2"/>
  <c r="C237" i="2"/>
  <c r="E238" i="2"/>
  <c r="D238" i="2"/>
  <c r="C238" i="2"/>
  <c r="E69" i="2"/>
  <c r="D69" i="2"/>
  <c r="C69" i="2"/>
  <c r="D284" i="2"/>
  <c r="E284" i="2"/>
  <c r="C284" i="2"/>
  <c r="E140" i="2"/>
  <c r="D140" i="2"/>
  <c r="C140" i="2"/>
  <c r="E403" i="2"/>
  <c r="D403" i="2"/>
  <c r="C403" i="2"/>
  <c r="E259" i="2"/>
  <c r="D259" i="2"/>
  <c r="C259" i="2"/>
  <c r="E115" i="2"/>
  <c r="C115" i="2"/>
  <c r="D115" i="2"/>
  <c r="E378" i="2"/>
  <c r="D378" i="2"/>
  <c r="C378" i="2"/>
  <c r="E234" i="2"/>
  <c r="D234" i="2"/>
  <c r="C234" i="2"/>
  <c r="E90" i="2"/>
  <c r="C90" i="2"/>
  <c r="D90" i="2"/>
  <c r="E173" i="2"/>
  <c r="D173" i="2"/>
  <c r="C173" i="2"/>
  <c r="E29" i="2"/>
  <c r="D29" i="2"/>
  <c r="C29" i="2"/>
  <c r="E292" i="2"/>
  <c r="D292" i="2"/>
  <c r="C292" i="2"/>
  <c r="E148" i="2"/>
  <c r="D148" i="2"/>
  <c r="C148" i="2"/>
  <c r="E411" i="2"/>
  <c r="C411" i="2"/>
  <c r="D411" i="2"/>
  <c r="E267" i="2"/>
  <c r="D267" i="2"/>
  <c r="C267" i="2"/>
  <c r="D123" i="2"/>
  <c r="E123" i="2"/>
  <c r="C123" i="2"/>
  <c r="E398" i="2"/>
  <c r="C398" i="2"/>
  <c r="D398" i="2"/>
  <c r="E254" i="2"/>
  <c r="D254" i="2"/>
  <c r="C254" i="2"/>
  <c r="E110" i="2"/>
  <c r="D110" i="2"/>
  <c r="C110" i="2"/>
  <c r="E373" i="2"/>
  <c r="D373" i="2"/>
  <c r="C373" i="2"/>
  <c r="C229" i="2"/>
  <c r="E229" i="2"/>
  <c r="D229" i="2"/>
  <c r="D85" i="2"/>
  <c r="C85" i="2"/>
  <c r="E85" i="2"/>
  <c r="C360" i="2"/>
  <c r="E360" i="2"/>
  <c r="D360" i="2"/>
  <c r="E216" i="2"/>
  <c r="C216" i="2"/>
  <c r="D216" i="2"/>
  <c r="E72" i="2"/>
  <c r="C72" i="2"/>
  <c r="D72" i="2"/>
  <c r="D347" i="2"/>
  <c r="E347" i="2"/>
  <c r="C347" i="2"/>
  <c r="E203" i="2"/>
  <c r="D203" i="2"/>
  <c r="C203" i="2"/>
  <c r="E59" i="2"/>
  <c r="D59" i="2"/>
  <c r="C59" i="2"/>
  <c r="E106" i="2"/>
  <c r="D106" i="2"/>
  <c r="C106" i="2"/>
  <c r="E175" i="2"/>
  <c r="D175" i="2"/>
  <c r="C175" i="2"/>
  <c r="E39" i="2"/>
  <c r="D39" i="2"/>
  <c r="C39" i="2"/>
  <c r="E132" i="2"/>
  <c r="D132" i="2"/>
  <c r="C132" i="2"/>
  <c r="E81" i="2"/>
  <c r="D81" i="2"/>
  <c r="C81" i="2"/>
  <c r="E273" i="2"/>
  <c r="D273" i="2"/>
  <c r="C273" i="2"/>
  <c r="E401" i="2"/>
  <c r="C401" i="2"/>
  <c r="D401" i="2"/>
  <c r="E58" i="2"/>
  <c r="D58" i="2"/>
  <c r="C58" i="2"/>
  <c r="E250" i="2"/>
  <c r="D250" i="2"/>
  <c r="C250" i="2"/>
  <c r="E418" i="2"/>
  <c r="D418" i="2"/>
  <c r="C418" i="2"/>
  <c r="E142" i="2"/>
  <c r="C142" i="2"/>
  <c r="D142" i="2"/>
  <c r="E57" i="2"/>
  <c r="D57" i="2"/>
  <c r="C57" i="2"/>
  <c r="E272" i="2"/>
  <c r="D272" i="2"/>
  <c r="C272" i="2"/>
  <c r="E128" i="2"/>
  <c r="C128" i="2"/>
  <c r="D128" i="2"/>
  <c r="E391" i="2"/>
  <c r="D391" i="2"/>
  <c r="C391" i="2"/>
  <c r="E247" i="2"/>
  <c r="D247" i="2"/>
  <c r="C247" i="2"/>
  <c r="E103" i="2"/>
  <c r="D103" i="2"/>
  <c r="C103" i="2"/>
  <c r="E366" i="2"/>
  <c r="D366" i="2"/>
  <c r="C366" i="2"/>
  <c r="E222" i="2"/>
  <c r="D222" i="2"/>
  <c r="C222" i="2"/>
  <c r="E78" i="2"/>
  <c r="D78" i="2"/>
  <c r="C78" i="2"/>
  <c r="E161" i="2"/>
  <c r="D161" i="2"/>
  <c r="C161" i="2"/>
  <c r="D16" i="2"/>
  <c r="E16" i="2"/>
  <c r="C16" i="2"/>
  <c r="E280" i="2"/>
  <c r="C280" i="2"/>
  <c r="D280" i="2"/>
  <c r="D136" i="2"/>
  <c r="C136" i="2"/>
  <c r="E136" i="2"/>
  <c r="E399" i="2"/>
  <c r="C399" i="2"/>
  <c r="D399" i="2"/>
  <c r="E255" i="2"/>
  <c r="D255" i="2"/>
  <c r="C255" i="2"/>
  <c r="E111" i="2"/>
  <c r="D111" i="2"/>
  <c r="C111" i="2"/>
  <c r="C386" i="2"/>
  <c r="E386" i="2"/>
  <c r="D386" i="2"/>
  <c r="D242" i="2"/>
  <c r="E242" i="2"/>
  <c r="C242" i="2"/>
  <c r="D98" i="2"/>
  <c r="E98" i="2"/>
  <c r="C98" i="2"/>
  <c r="E361" i="2"/>
  <c r="C361" i="2"/>
  <c r="D361" i="2"/>
  <c r="C217" i="2"/>
  <c r="E217" i="2"/>
  <c r="D217" i="2"/>
  <c r="D73" i="2"/>
  <c r="C73" i="2"/>
  <c r="E73" i="2"/>
  <c r="C348" i="2"/>
  <c r="E348" i="2"/>
  <c r="D348" i="2"/>
  <c r="E204" i="2"/>
  <c r="C204" i="2"/>
  <c r="D204" i="2"/>
  <c r="E60" i="2"/>
  <c r="C60" i="2"/>
  <c r="D60" i="2"/>
  <c r="D335" i="2"/>
  <c r="C335" i="2"/>
  <c r="E335" i="2"/>
  <c r="E191" i="2"/>
  <c r="C191" i="2"/>
  <c r="D191" i="2"/>
  <c r="E47" i="2"/>
  <c r="D47" i="2"/>
  <c r="C47" i="2"/>
  <c r="E365" i="2"/>
  <c r="C365" i="2"/>
  <c r="D365" i="2"/>
  <c r="E319" i="2"/>
  <c r="D319" i="2"/>
  <c r="C319" i="2"/>
  <c r="E183" i="2"/>
  <c r="D183" i="2"/>
  <c r="C183" i="2"/>
  <c r="D407" i="2"/>
  <c r="E407" i="2"/>
  <c r="C407" i="2"/>
  <c r="E296" i="2"/>
  <c r="D296" i="2"/>
  <c r="C296" i="2"/>
  <c r="D416" i="2"/>
  <c r="E416" i="2"/>
  <c r="C416" i="2"/>
  <c r="E358" i="2"/>
  <c r="C358" i="2"/>
  <c r="D358" i="2"/>
  <c r="E393" i="2"/>
  <c r="D393" i="2"/>
  <c r="C393" i="2"/>
  <c r="E178" i="2"/>
  <c r="D178" i="2"/>
  <c r="C178" i="2"/>
  <c r="E382" i="2"/>
  <c r="D382" i="2"/>
  <c r="C382" i="2"/>
  <c r="E189" i="2"/>
  <c r="D189" i="2"/>
  <c r="C189" i="2"/>
  <c r="E45" i="2"/>
  <c r="D45" i="2"/>
  <c r="C45" i="2"/>
  <c r="D260" i="2"/>
  <c r="E260" i="2"/>
  <c r="C260" i="2"/>
  <c r="E116" i="2"/>
  <c r="C116" i="2"/>
  <c r="D116" i="2"/>
  <c r="E379" i="2"/>
  <c r="D379" i="2"/>
  <c r="C379" i="2"/>
  <c r="E235" i="2"/>
  <c r="D235" i="2"/>
  <c r="C235" i="2"/>
  <c r="E91" i="2"/>
  <c r="C91" i="2"/>
  <c r="D91" i="2"/>
  <c r="E354" i="2"/>
  <c r="D354" i="2"/>
  <c r="C354" i="2"/>
  <c r="E210" i="2"/>
  <c r="D210" i="2"/>
  <c r="C210" i="2"/>
  <c r="E66" i="2"/>
  <c r="D66" i="2"/>
  <c r="C66" i="2"/>
  <c r="E149" i="2"/>
  <c r="D149" i="2"/>
  <c r="C149" i="2"/>
  <c r="E412" i="2"/>
  <c r="C412" i="2"/>
  <c r="D412" i="2"/>
  <c r="E268" i="2"/>
  <c r="D268" i="2"/>
  <c r="C268" i="2"/>
  <c r="D124" i="2"/>
  <c r="E124" i="2"/>
  <c r="C124" i="2"/>
  <c r="C387" i="2"/>
  <c r="E387" i="2"/>
  <c r="D387" i="2"/>
  <c r="C243" i="2"/>
  <c r="D243" i="2"/>
  <c r="E243" i="2"/>
  <c r="D99" i="2"/>
  <c r="C99" i="2"/>
  <c r="E99" i="2"/>
  <c r="E374" i="2"/>
  <c r="D374" i="2"/>
  <c r="C374" i="2"/>
  <c r="E230" i="2"/>
  <c r="C230" i="2"/>
  <c r="D230" i="2"/>
  <c r="E86" i="2"/>
  <c r="D86" i="2"/>
  <c r="C86" i="2"/>
  <c r="C349" i="2"/>
  <c r="E349" i="2"/>
  <c r="D349" i="2"/>
  <c r="C205" i="2"/>
  <c r="E205" i="2"/>
  <c r="D205" i="2"/>
  <c r="D61" i="2"/>
  <c r="C61" i="2"/>
  <c r="E61" i="2"/>
  <c r="C336" i="2"/>
  <c r="D336" i="2"/>
  <c r="E336" i="2"/>
  <c r="E192" i="2"/>
  <c r="C192" i="2"/>
  <c r="D192" i="2"/>
  <c r="E48" i="2"/>
  <c r="C48" i="2"/>
  <c r="D48" i="2"/>
  <c r="E323" i="2"/>
  <c r="D323" i="2"/>
  <c r="C323" i="2"/>
  <c r="E179" i="2"/>
  <c r="D179" i="2"/>
  <c r="C179" i="2"/>
  <c r="E35" i="2"/>
  <c r="D35" i="2"/>
  <c r="C35" i="2"/>
  <c r="E46" i="2"/>
  <c r="D46" i="2"/>
  <c r="C46" i="2"/>
  <c r="E150" i="2"/>
  <c r="D150" i="2"/>
  <c r="C150" i="2"/>
  <c r="E170" i="2"/>
  <c r="D170" i="2"/>
  <c r="C170" i="2"/>
  <c r="E261" i="2"/>
  <c r="D261" i="2"/>
  <c r="C261" i="2"/>
  <c r="E152" i="2"/>
  <c r="D152" i="2"/>
  <c r="C152" i="2"/>
  <c r="E406" i="2"/>
  <c r="C406" i="2"/>
  <c r="D406" i="2"/>
  <c r="E370" i="2"/>
  <c r="C370" i="2"/>
  <c r="D370" i="2"/>
  <c r="E94" i="2"/>
  <c r="D94" i="2"/>
  <c r="C94" i="2"/>
  <c r="E310" i="2"/>
  <c r="D310" i="2"/>
  <c r="C310" i="2"/>
  <c r="E353" i="2"/>
  <c r="D353" i="2"/>
  <c r="C353" i="2"/>
  <c r="E34" i="2"/>
  <c r="D34" i="2"/>
  <c r="C34" i="2"/>
  <c r="E341" i="2"/>
  <c r="D341" i="2"/>
  <c r="C341" i="2"/>
  <c r="E177" i="2"/>
  <c r="D177" i="2"/>
  <c r="C177" i="2"/>
  <c r="E33" i="2"/>
  <c r="D33" i="2"/>
  <c r="C33" i="2"/>
  <c r="E248" i="2"/>
  <c r="D248" i="2"/>
  <c r="C248" i="2"/>
  <c r="E104" i="2"/>
  <c r="D104" i="2"/>
  <c r="C104" i="2"/>
  <c r="E367" i="2"/>
  <c r="D367" i="2"/>
  <c r="C367" i="2"/>
  <c r="E223" i="2"/>
  <c r="D223" i="2"/>
  <c r="C223" i="2"/>
  <c r="E79" i="2"/>
  <c r="D79" i="2"/>
  <c r="C79" i="2"/>
  <c r="E342" i="2"/>
  <c r="D342" i="2"/>
  <c r="C342" i="2"/>
  <c r="E198" i="2"/>
  <c r="D198" i="2"/>
  <c r="C198" i="2"/>
  <c r="E54" i="2"/>
  <c r="D54" i="2"/>
  <c r="C54" i="2"/>
  <c r="E137" i="2"/>
  <c r="D137" i="2"/>
  <c r="C137" i="2"/>
  <c r="E400" i="2"/>
  <c r="C400" i="2"/>
  <c r="D400" i="2"/>
  <c r="E256" i="2"/>
  <c r="D256" i="2"/>
  <c r="C256" i="2"/>
  <c r="E112" i="2"/>
  <c r="D112" i="2"/>
  <c r="C112" i="2"/>
  <c r="E375" i="2"/>
  <c r="D375" i="2"/>
  <c r="C375" i="2"/>
  <c r="E231" i="2"/>
  <c r="C231" i="2"/>
  <c r="D231" i="2"/>
  <c r="E87" i="2"/>
  <c r="D87" i="2"/>
  <c r="C87" i="2"/>
  <c r="E362" i="2"/>
  <c r="C362" i="2"/>
  <c r="D362" i="2"/>
  <c r="E218" i="2"/>
  <c r="D218" i="2"/>
  <c r="C218" i="2"/>
  <c r="E74" i="2"/>
  <c r="D74" i="2"/>
  <c r="C74" i="2"/>
  <c r="E337" i="2"/>
  <c r="C337" i="2"/>
  <c r="D337" i="2"/>
  <c r="D193" i="2"/>
  <c r="C193" i="2"/>
  <c r="E193" i="2"/>
  <c r="D49" i="2"/>
  <c r="C49" i="2"/>
  <c r="E49" i="2"/>
  <c r="C324" i="2"/>
  <c r="E324" i="2"/>
  <c r="D324" i="2"/>
  <c r="E180" i="2"/>
  <c r="C180" i="2"/>
  <c r="D180" i="2"/>
  <c r="E36" i="2"/>
  <c r="C36" i="2"/>
  <c r="D36" i="2"/>
  <c r="E311" i="2"/>
  <c r="D311" i="2"/>
  <c r="C311" i="2"/>
  <c r="E167" i="2"/>
  <c r="D167" i="2"/>
  <c r="C167" i="2"/>
  <c r="E23" i="2"/>
  <c r="D23" i="2"/>
  <c r="C23" i="2"/>
  <c r="E200" i="2"/>
  <c r="D200" i="2"/>
  <c r="C200" i="2"/>
  <c r="E327" i="2"/>
  <c r="D327" i="2"/>
  <c r="C327" i="2"/>
  <c r="C420" i="2"/>
  <c r="D420" i="2"/>
  <c r="E420" i="2"/>
  <c r="E22" i="2"/>
  <c r="D22" i="2"/>
  <c r="C22" i="2"/>
  <c r="E127" i="2"/>
  <c r="D127" i="2"/>
  <c r="C127" i="2"/>
  <c r="E322" i="2"/>
  <c r="D322" i="2"/>
  <c r="C322" i="2"/>
  <c r="E262" i="2"/>
  <c r="D262" i="2"/>
  <c r="C262" i="2"/>
  <c r="E305" i="2"/>
  <c r="C305" i="2"/>
  <c r="D305" i="2"/>
  <c r="E281" i="2"/>
  <c r="C281" i="2"/>
  <c r="D281" i="2"/>
  <c r="E293" i="2"/>
  <c r="D293" i="2"/>
  <c r="C293" i="2"/>
  <c r="E165" i="2"/>
  <c r="C165" i="2"/>
  <c r="D165" i="2"/>
  <c r="E21" i="2"/>
  <c r="D21" i="2"/>
  <c r="C21" i="2"/>
  <c r="D236" i="2"/>
  <c r="E236" i="2"/>
  <c r="C236" i="2"/>
  <c r="E92" i="2"/>
  <c r="D92" i="2"/>
  <c r="C92" i="2"/>
  <c r="E355" i="2"/>
  <c r="D355" i="2"/>
  <c r="C355" i="2"/>
  <c r="E211" i="2"/>
  <c r="D211" i="2"/>
  <c r="C211" i="2"/>
  <c r="E67" i="2"/>
  <c r="D67" i="2"/>
  <c r="C67" i="2"/>
  <c r="E330" i="2"/>
  <c r="D330" i="2"/>
  <c r="C330" i="2"/>
  <c r="E186" i="2"/>
  <c r="D186" i="2"/>
  <c r="C186" i="2"/>
  <c r="E42" i="2"/>
  <c r="D42" i="2"/>
  <c r="C42" i="2"/>
  <c r="E125" i="2"/>
  <c r="D125" i="2"/>
  <c r="C125" i="2"/>
  <c r="C388" i="2"/>
  <c r="E388" i="2"/>
  <c r="D388" i="2"/>
  <c r="E244" i="2"/>
  <c r="C244" i="2"/>
  <c r="D244" i="2"/>
  <c r="D100" i="2"/>
  <c r="C100" i="2"/>
  <c r="E100" i="2"/>
  <c r="E363" i="2"/>
  <c r="C363" i="2"/>
  <c r="D363" i="2"/>
  <c r="E219" i="2"/>
  <c r="D219" i="2"/>
  <c r="C219" i="2"/>
  <c r="E75" i="2"/>
  <c r="D75" i="2"/>
  <c r="C75" i="2"/>
  <c r="C350" i="2"/>
  <c r="D350" i="2"/>
  <c r="E350" i="2"/>
  <c r="E206" i="2"/>
  <c r="C206" i="2"/>
  <c r="D206" i="2"/>
  <c r="D62" i="2"/>
  <c r="E62" i="2"/>
  <c r="C62" i="2"/>
  <c r="C325" i="2"/>
  <c r="E325" i="2"/>
  <c r="D325" i="2"/>
  <c r="D181" i="2"/>
  <c r="C181" i="2"/>
  <c r="E181" i="2"/>
  <c r="D37" i="2"/>
  <c r="C37" i="2"/>
  <c r="E37" i="2"/>
  <c r="C312" i="2"/>
  <c r="E312" i="2"/>
  <c r="D312" i="2"/>
  <c r="E168" i="2"/>
  <c r="C168" i="2"/>
  <c r="D168" i="2"/>
  <c r="E24" i="2"/>
  <c r="C24" i="2"/>
  <c r="D24" i="2"/>
  <c r="E299" i="2"/>
  <c r="D299" i="2"/>
  <c r="C299" i="2"/>
  <c r="E155" i="2"/>
  <c r="C155" i="2"/>
  <c r="D155" i="2"/>
  <c r="E10" i="2"/>
  <c r="D10" i="2"/>
  <c r="C10" i="2"/>
  <c r="E130" i="2"/>
  <c r="C130" i="2"/>
  <c r="D130" i="2"/>
  <c r="E233" i="2"/>
  <c r="C233" i="2"/>
  <c r="D233" i="2"/>
  <c r="D26" i="2"/>
  <c r="E26" i="2"/>
  <c r="C26" i="2"/>
  <c r="E346" i="2"/>
  <c r="D346" i="2"/>
  <c r="C346" i="2"/>
  <c r="D415" i="2"/>
  <c r="E415" i="2"/>
  <c r="C415" i="2"/>
  <c r="E214" i="2"/>
  <c r="D214" i="2"/>
  <c r="C214" i="2"/>
  <c r="C333" i="2"/>
  <c r="E333" i="2"/>
  <c r="D333" i="2"/>
  <c r="E274" i="2"/>
  <c r="D274" i="2"/>
  <c r="C274" i="2"/>
  <c r="E226" i="2"/>
  <c r="D226" i="2"/>
  <c r="C226" i="2"/>
  <c r="E202" i="2"/>
  <c r="D202" i="2"/>
  <c r="C202" i="2"/>
  <c r="E257" i="2"/>
  <c r="C257" i="2"/>
  <c r="D257" i="2"/>
  <c r="D421" i="2"/>
  <c r="C421" i="2"/>
  <c r="E421" i="2"/>
  <c r="E245" i="2"/>
  <c r="C245" i="2"/>
  <c r="D245" i="2"/>
  <c r="E153" i="2"/>
  <c r="D153" i="2"/>
  <c r="C153" i="2"/>
  <c r="D368" i="2"/>
  <c r="E368" i="2"/>
  <c r="C368" i="2"/>
  <c r="E224" i="2"/>
  <c r="D224" i="2"/>
  <c r="C224" i="2"/>
  <c r="E80" i="2"/>
  <c r="D80" i="2"/>
  <c r="C80" i="2"/>
  <c r="E343" i="2"/>
  <c r="D343" i="2"/>
  <c r="C343" i="2"/>
  <c r="E199" i="2"/>
  <c r="D199" i="2"/>
  <c r="C199" i="2"/>
  <c r="E55" i="2"/>
  <c r="D55" i="2"/>
  <c r="C55" i="2"/>
  <c r="E318" i="2"/>
  <c r="D318" i="2"/>
  <c r="C318" i="2"/>
  <c r="E174" i="2"/>
  <c r="D174" i="2"/>
  <c r="C174" i="2"/>
  <c r="E30" i="2"/>
  <c r="D30" i="2"/>
  <c r="C30" i="2"/>
  <c r="E113" i="2"/>
  <c r="D113" i="2"/>
  <c r="C113" i="2"/>
  <c r="E376" i="2"/>
  <c r="D376" i="2"/>
  <c r="C376" i="2"/>
  <c r="E232" i="2"/>
  <c r="C232" i="2"/>
  <c r="D232" i="2"/>
  <c r="E88" i="2"/>
  <c r="D88" i="2"/>
  <c r="C88" i="2"/>
  <c r="C351" i="2"/>
  <c r="D351" i="2"/>
  <c r="E351" i="2"/>
  <c r="E207" i="2"/>
  <c r="C207" i="2"/>
  <c r="D207" i="2"/>
  <c r="D63" i="2"/>
  <c r="E63" i="2"/>
  <c r="C63" i="2"/>
  <c r="E338" i="2"/>
  <c r="D338" i="2"/>
  <c r="C338" i="2"/>
  <c r="E194" i="2"/>
  <c r="D194" i="2"/>
  <c r="C194" i="2"/>
  <c r="E50" i="2"/>
  <c r="C50" i="2"/>
  <c r="D50" i="2"/>
  <c r="C313" i="2"/>
  <c r="E313" i="2"/>
  <c r="D313" i="2"/>
  <c r="D169" i="2"/>
  <c r="C169" i="2"/>
  <c r="E169" i="2"/>
  <c r="D25" i="2"/>
  <c r="C25" i="2"/>
  <c r="E25" i="2"/>
  <c r="C300" i="2"/>
  <c r="E300" i="2"/>
  <c r="D300" i="2"/>
  <c r="E156" i="2"/>
  <c r="C156" i="2"/>
  <c r="D156" i="2"/>
  <c r="E11" i="2"/>
  <c r="D11" i="2"/>
  <c r="C11" i="2"/>
  <c r="E287" i="2"/>
  <c r="D287" i="2"/>
  <c r="C287" i="2"/>
  <c r="E143" i="2"/>
  <c r="C143" i="2"/>
  <c r="D143" i="2"/>
  <c r="E19" i="2"/>
  <c r="D19" i="2"/>
  <c r="C19" i="2"/>
  <c r="F438" i="2" l="1"/>
  <c r="F467" i="2"/>
  <c r="F436" i="2"/>
  <c r="F443" i="2"/>
  <c r="F452" i="2"/>
  <c r="F427" i="2"/>
  <c r="F437" i="2"/>
  <c r="F476" i="2"/>
  <c r="F453" i="2"/>
  <c r="F434" i="2"/>
  <c r="F446" i="2"/>
  <c r="F463" i="2"/>
  <c r="F454" i="2"/>
  <c r="F429" i="2"/>
  <c r="F439" i="2"/>
  <c r="F442" i="2"/>
  <c r="F472" i="2"/>
  <c r="F444" i="2"/>
  <c r="F460" i="2"/>
  <c r="F423" i="2"/>
  <c r="F457" i="2"/>
  <c r="F461" i="2"/>
  <c r="F464" i="2"/>
  <c r="F431" i="2"/>
  <c r="F426" i="2"/>
  <c r="F425" i="2"/>
  <c r="F458" i="2"/>
  <c r="F455" i="2"/>
  <c r="F433" i="2"/>
  <c r="F471" i="2"/>
  <c r="F470" i="2"/>
  <c r="F451" i="2"/>
  <c r="F466" i="2"/>
  <c r="F449" i="2"/>
  <c r="F469" i="2"/>
  <c r="F435" i="2"/>
  <c r="F450" i="2"/>
  <c r="F422" i="2"/>
  <c r="F465" i="2"/>
  <c r="F447" i="2"/>
  <c r="F445" i="2"/>
  <c r="F448" i="2"/>
  <c r="F424" i="2"/>
  <c r="F462" i="2"/>
  <c r="F430" i="2"/>
  <c r="F428" i="2"/>
  <c r="F440" i="2"/>
  <c r="F475" i="2"/>
  <c r="F459" i="2"/>
  <c r="F441" i="2"/>
  <c r="F432" i="2"/>
  <c r="F474" i="2"/>
  <c r="F468" i="2"/>
  <c r="F473" i="2"/>
  <c r="F389" i="2"/>
  <c r="F225" i="2"/>
  <c r="F53" i="2"/>
  <c r="F402" i="2"/>
  <c r="F164" i="2"/>
  <c r="F40" i="2"/>
  <c r="F151" i="2"/>
  <c r="F320" i="2"/>
  <c r="F251" i="2"/>
  <c r="F77" i="2"/>
  <c r="F18" i="2"/>
  <c r="F188" i="2"/>
  <c r="F297" i="2"/>
  <c r="F263" i="2"/>
  <c r="F131" i="2"/>
  <c r="F195" i="2"/>
  <c r="F306" i="2"/>
  <c r="F68" i="2"/>
  <c r="F154" i="2"/>
  <c r="F181" i="2"/>
  <c r="F100" i="2"/>
  <c r="F9" i="2"/>
  <c r="F114" i="2"/>
  <c r="F283" i="2"/>
  <c r="F93" i="2"/>
  <c r="F309" i="2"/>
  <c r="F119" i="2"/>
  <c r="F95" i="2"/>
  <c r="F409" i="2"/>
  <c r="F350" i="2"/>
  <c r="F166" i="2"/>
  <c r="F405" i="2"/>
  <c r="F89" i="2"/>
  <c r="F209" i="2"/>
  <c r="F98" i="2"/>
  <c r="F16" i="2"/>
  <c r="F347" i="2"/>
  <c r="F284" i="2"/>
  <c r="F15" i="2"/>
  <c r="F316" i="2"/>
  <c r="F303" i="2"/>
  <c r="F317" i="2"/>
  <c r="F345" i="2"/>
  <c r="F144" i="2"/>
  <c r="F51" i="2"/>
  <c r="F141" i="2"/>
  <c r="F135" i="2"/>
  <c r="F147" i="2"/>
  <c r="F258" i="2"/>
  <c r="F20" i="2"/>
  <c r="F334" i="2"/>
  <c r="F213" i="2"/>
  <c r="F239" i="2"/>
  <c r="F146" i="2"/>
  <c r="F65" i="2"/>
  <c r="F414" i="2"/>
  <c r="F176" i="2"/>
  <c r="F249" i="2"/>
  <c r="F107" i="2"/>
  <c r="F340" i="2"/>
  <c r="F282" i="2"/>
  <c r="F44" i="2"/>
  <c r="F417" i="2"/>
  <c r="F220" i="2"/>
  <c r="F99" i="2"/>
  <c r="F85" i="2"/>
  <c r="F97" i="2"/>
  <c r="F266" i="2"/>
  <c r="F371" i="2"/>
  <c r="F109" i="2"/>
  <c r="F37" i="2"/>
  <c r="F193" i="2"/>
  <c r="F61" i="2"/>
  <c r="F136" i="2"/>
  <c r="F328" i="2"/>
  <c r="F270" i="2"/>
  <c r="F32" i="2"/>
  <c r="F381" i="2"/>
  <c r="F269" i="2"/>
  <c r="F56" i="2"/>
  <c r="F196" i="2"/>
  <c r="F138" i="2"/>
  <c r="F307" i="2"/>
  <c r="F394" i="2"/>
  <c r="F294" i="2"/>
  <c r="F326" i="2"/>
  <c r="F76" i="2"/>
  <c r="F17" i="2"/>
  <c r="F187" i="2"/>
  <c r="F356" i="2"/>
  <c r="F118" i="2"/>
  <c r="F158" i="2"/>
  <c r="F364" i="2"/>
  <c r="F420" i="2"/>
  <c r="F301" i="2"/>
  <c r="F124" i="2"/>
  <c r="F407" i="2"/>
  <c r="F314" i="2"/>
  <c r="F122" i="2"/>
  <c r="F134" i="2"/>
  <c r="F315" i="2"/>
  <c r="F415" i="2"/>
  <c r="F168" i="2"/>
  <c r="F241" i="2"/>
  <c r="F253" i="2"/>
  <c r="F368" i="2"/>
  <c r="F26" i="2"/>
  <c r="F160" i="2"/>
  <c r="F172" i="2"/>
  <c r="F157" i="2"/>
  <c r="F19" i="2"/>
  <c r="F264" i="2"/>
  <c r="F171" i="2"/>
  <c r="F162" i="2"/>
  <c r="F331" i="2"/>
  <c r="F70" i="2"/>
  <c r="F244" i="2"/>
  <c r="F349" i="2"/>
  <c r="F348" i="2"/>
  <c r="F287" i="2"/>
  <c r="F194" i="2"/>
  <c r="F351" i="2"/>
  <c r="F113" i="2"/>
  <c r="F55" i="2"/>
  <c r="F224" i="2"/>
  <c r="F274" i="2"/>
  <c r="F346" i="2"/>
  <c r="F10" i="2"/>
  <c r="F75" i="2"/>
  <c r="F186" i="2"/>
  <c r="F355" i="2"/>
  <c r="F262" i="2"/>
  <c r="F257" i="2"/>
  <c r="F333" i="2"/>
  <c r="F155" i="2"/>
  <c r="F312" i="2"/>
  <c r="F388" i="2"/>
  <c r="F370" i="2"/>
  <c r="F412" i="2"/>
  <c r="F116" i="2"/>
  <c r="F399" i="2"/>
  <c r="F72" i="2"/>
  <c r="F229" i="2"/>
  <c r="F398" i="2"/>
  <c r="F90" i="2"/>
  <c r="F329" i="2"/>
  <c r="F84" i="2"/>
  <c r="F410" i="2"/>
  <c r="F352" i="2"/>
  <c r="F96" i="2"/>
  <c r="F28" i="2"/>
  <c r="F308" i="2"/>
  <c r="F14" i="2"/>
  <c r="F64" i="2"/>
  <c r="F133" i="2"/>
  <c r="F332" i="2"/>
  <c r="F62" i="2"/>
  <c r="F416" i="2"/>
  <c r="F242" i="2"/>
  <c r="F190" i="2"/>
  <c r="F236" i="2"/>
  <c r="F260" i="2"/>
  <c r="F123" i="2"/>
  <c r="F376" i="2"/>
  <c r="F318" i="2"/>
  <c r="F80" i="2"/>
  <c r="F226" i="2"/>
  <c r="F42" i="2"/>
  <c r="F211" i="2"/>
  <c r="F21" i="2"/>
  <c r="F22" i="2"/>
  <c r="F23" i="2"/>
  <c r="F87" i="2"/>
  <c r="F256" i="2"/>
  <c r="F198" i="2"/>
  <c r="F367" i="2"/>
  <c r="F177" i="2"/>
  <c r="F310" i="2"/>
  <c r="F152" i="2"/>
  <c r="F46" i="2"/>
  <c r="F374" i="2"/>
  <c r="F66" i="2"/>
  <c r="F235" i="2"/>
  <c r="F45" i="2"/>
  <c r="F393" i="2"/>
  <c r="F47" i="2"/>
  <c r="F111" i="2"/>
  <c r="F222" i="2"/>
  <c r="F391" i="2"/>
  <c r="F39" i="2"/>
  <c r="F203" i="2"/>
  <c r="F110" i="2"/>
  <c r="F267" i="2"/>
  <c r="F29" i="2"/>
  <c r="F378" i="2"/>
  <c r="F140" i="2"/>
  <c r="F237" i="2"/>
  <c r="F321" i="2"/>
  <c r="F215" i="2"/>
  <c r="F41" i="2"/>
  <c r="F271" i="2"/>
  <c r="F227" i="2"/>
  <c r="F276" i="2"/>
  <c r="F408" i="2"/>
  <c r="F288" i="2"/>
  <c r="F325" i="2"/>
  <c r="F165" i="2"/>
  <c r="F324" i="2"/>
  <c r="F231" i="2"/>
  <c r="F400" i="2"/>
  <c r="F192" i="2"/>
  <c r="F358" i="2"/>
  <c r="F191" i="2"/>
  <c r="F128" i="2"/>
  <c r="F411" i="2"/>
  <c r="F115" i="2"/>
  <c r="F278" i="2"/>
  <c r="F291" i="2"/>
  <c r="F383" i="2"/>
  <c r="F121" i="2"/>
  <c r="F290" i="2"/>
  <c r="F38" i="2"/>
  <c r="F404" i="2"/>
  <c r="F167" i="2"/>
  <c r="F74" i="2"/>
  <c r="F342" i="2"/>
  <c r="F104" i="2"/>
  <c r="F341" i="2"/>
  <c r="F94" i="2"/>
  <c r="F261" i="2"/>
  <c r="F35" i="2"/>
  <c r="F268" i="2"/>
  <c r="F210" i="2"/>
  <c r="F379" i="2"/>
  <c r="F189" i="2"/>
  <c r="F183" i="2"/>
  <c r="F255" i="2"/>
  <c r="F366" i="2"/>
  <c r="F418" i="2"/>
  <c r="F273" i="2"/>
  <c r="F175" i="2"/>
  <c r="F254" i="2"/>
  <c r="F173" i="2"/>
  <c r="F298" i="2"/>
  <c r="F390" i="2"/>
  <c r="F31" i="2"/>
  <c r="F359" i="2"/>
  <c r="F185" i="2"/>
  <c r="F82" i="2"/>
  <c r="F129" i="2"/>
  <c r="F108" i="2"/>
  <c r="F265" i="2"/>
  <c r="F357" i="2"/>
  <c r="F302" i="2"/>
  <c r="F52" i="2"/>
  <c r="F289" i="2"/>
  <c r="F12" i="2"/>
  <c r="F25" i="2"/>
  <c r="F421" i="2"/>
  <c r="F197" i="2"/>
  <c r="F139" i="2"/>
  <c r="F392" i="2"/>
  <c r="F377" i="2"/>
  <c r="F184" i="2"/>
  <c r="F126" i="2"/>
  <c r="F295" i="2"/>
  <c r="F105" i="2"/>
  <c r="F395" i="2"/>
  <c r="F221" i="2"/>
  <c r="F163" i="2"/>
  <c r="F285" i="2"/>
  <c r="F275" i="2"/>
  <c r="F182" i="2"/>
  <c r="F339" i="2"/>
  <c r="F101" i="2"/>
  <c r="F43" i="2"/>
  <c r="F212" i="2"/>
  <c r="F11" i="2"/>
  <c r="F338" i="2"/>
  <c r="F88" i="2"/>
  <c r="F30" i="2"/>
  <c r="F199" i="2"/>
  <c r="F219" i="2"/>
  <c r="F330" i="2"/>
  <c r="F92" i="2"/>
  <c r="F293" i="2"/>
  <c r="F322" i="2"/>
  <c r="F327" i="2"/>
  <c r="F311" i="2"/>
  <c r="F218" i="2"/>
  <c r="F375" i="2"/>
  <c r="F137" i="2"/>
  <c r="F79" i="2"/>
  <c r="F248" i="2"/>
  <c r="F34" i="2"/>
  <c r="F170" i="2"/>
  <c r="F179" i="2"/>
  <c r="F336" i="2"/>
  <c r="F86" i="2"/>
  <c r="F243" i="2"/>
  <c r="F354" i="2"/>
  <c r="F382" i="2"/>
  <c r="F319" i="2"/>
  <c r="F161" i="2"/>
  <c r="F103" i="2"/>
  <c r="F272" i="2"/>
  <c r="F250" i="2"/>
  <c r="F81" i="2"/>
  <c r="F106" i="2"/>
  <c r="F148" i="2"/>
  <c r="F259" i="2"/>
  <c r="F69" i="2"/>
  <c r="F201" i="2"/>
  <c r="F286" i="2"/>
  <c r="F102" i="2"/>
  <c r="F252" i="2"/>
  <c r="F120" i="2"/>
  <c r="F277" i="2"/>
  <c r="F117" i="2"/>
  <c r="F208" i="2"/>
  <c r="F169" i="2"/>
  <c r="F49" i="2"/>
  <c r="F335" i="2"/>
  <c r="F73" i="2"/>
  <c r="F156" i="2"/>
  <c r="F313" i="2"/>
  <c r="F232" i="2"/>
  <c r="F233" i="2"/>
  <c r="F206" i="2"/>
  <c r="F363" i="2"/>
  <c r="F281" i="2"/>
  <c r="F36" i="2"/>
  <c r="F362" i="2"/>
  <c r="F406" i="2"/>
  <c r="F230" i="2"/>
  <c r="F387" i="2"/>
  <c r="F91" i="2"/>
  <c r="F365" i="2"/>
  <c r="F60" i="2"/>
  <c r="F217" i="2"/>
  <c r="F386" i="2"/>
  <c r="F216" i="2"/>
  <c r="F413" i="2"/>
  <c r="F228" i="2"/>
  <c r="F385" i="2"/>
  <c r="F304" i="2"/>
  <c r="F240" i="2"/>
  <c r="F397" i="2"/>
  <c r="F159" i="2"/>
  <c r="F27" i="2"/>
  <c r="F419" i="2"/>
  <c r="F174" i="2"/>
  <c r="F343" i="2"/>
  <c r="F153" i="2"/>
  <c r="F202" i="2"/>
  <c r="F214" i="2"/>
  <c r="F299" i="2"/>
  <c r="F125" i="2"/>
  <c r="F67" i="2"/>
  <c r="F127" i="2"/>
  <c r="F200" i="2"/>
  <c r="F112" i="2"/>
  <c r="F54" i="2"/>
  <c r="F223" i="2"/>
  <c r="F33" i="2"/>
  <c r="F353" i="2"/>
  <c r="F150" i="2"/>
  <c r="F323" i="2"/>
  <c r="F149" i="2"/>
  <c r="F178" i="2"/>
  <c r="F296" i="2"/>
  <c r="F78" i="2"/>
  <c r="F247" i="2"/>
  <c r="F57" i="2"/>
  <c r="F58" i="2"/>
  <c r="F132" i="2"/>
  <c r="F59" i="2"/>
  <c r="F373" i="2"/>
  <c r="F292" i="2"/>
  <c r="F234" i="2"/>
  <c r="F403" i="2"/>
  <c r="F238" i="2"/>
  <c r="F369" i="2"/>
  <c r="F71" i="2"/>
  <c r="F246" i="2"/>
  <c r="F83" i="2"/>
  <c r="F396" i="2"/>
  <c r="F63" i="2"/>
  <c r="F143" i="2"/>
  <c r="F300" i="2"/>
  <c r="F50" i="2"/>
  <c r="F207" i="2"/>
  <c r="F245" i="2"/>
  <c r="F130" i="2"/>
  <c r="F24" i="2"/>
  <c r="F305" i="2"/>
  <c r="F180" i="2"/>
  <c r="F337" i="2"/>
  <c r="F48" i="2"/>
  <c r="F205" i="2"/>
  <c r="F204" i="2"/>
  <c r="F361" i="2"/>
  <c r="F280" i="2"/>
  <c r="F142" i="2"/>
  <c r="F401" i="2"/>
  <c r="F360" i="2"/>
  <c r="F372" i="2"/>
  <c r="F279" i="2"/>
  <c r="F384" i="2"/>
  <c r="F145" i="2"/>
  <c r="F380" i="2"/>
  <c r="F13" i="2"/>
  <c r="F344" i="2"/>
  <c r="E3" i="2" l="1"/>
</calcChain>
</file>

<file path=xl/sharedStrings.xml><?xml version="1.0" encoding="utf-8"?>
<sst xmlns="http://schemas.openxmlformats.org/spreadsheetml/2006/main" count="1086" uniqueCount="599">
  <si>
    <t>SKL.</t>
  </si>
  <si>
    <t>DRUH TOVARU</t>
  </si>
  <si>
    <t>JC  s</t>
  </si>
  <si>
    <t>Množstvo</t>
  </si>
  <si>
    <t>SPOLU</t>
  </si>
  <si>
    <t>JC</t>
  </si>
  <si>
    <t>ČÍS.</t>
  </si>
  <si>
    <t>Ceruzky a pentelky</t>
  </si>
  <si>
    <t>Zošity</t>
  </si>
  <si>
    <t>Ceruzka 3hr. Maped HB</t>
  </si>
  <si>
    <t>Ceruzka 3hr. Maped HB s gumou</t>
  </si>
  <si>
    <t>Ceruzka 3hr. Milan HB</t>
  </si>
  <si>
    <t>Ceruzka 3hr. FaberCastell</t>
  </si>
  <si>
    <t>Cer.3hr. Stabilo Easy S pravák</t>
  </si>
  <si>
    <t>Cer.3hr. Stabilo Easy S ľavák</t>
  </si>
  <si>
    <t>Pentelka Maped 0,5</t>
  </si>
  <si>
    <t>Pentelka Solidly 0,5</t>
  </si>
  <si>
    <t>Gumy</t>
  </si>
  <si>
    <t>Guma Maped Minisofty</t>
  </si>
  <si>
    <t>Guma Maped Softy</t>
  </si>
  <si>
    <t>Guma Milan 648 Nata</t>
  </si>
  <si>
    <t>Strúhadlo kovové Maped Satellite</t>
  </si>
  <si>
    <t>Strúhadlo Maped Vivo</t>
  </si>
  <si>
    <t>Strúhadlo Maped Vivo Maxi</t>
  </si>
  <si>
    <t>Strúhadlá</t>
  </si>
  <si>
    <t>Strúhadlo Maped Boogy</t>
  </si>
  <si>
    <t>Strúhadlo Maped Vivo 2dier.</t>
  </si>
  <si>
    <t>Strúhadlo Maped Boogy zásobník</t>
  </si>
  <si>
    <t>Strúhadlo Maped IGloo zásobník</t>
  </si>
  <si>
    <t>Strúhadlo Maped IGloo 2dier.zás.</t>
  </si>
  <si>
    <t>Tuhy</t>
  </si>
  <si>
    <t>Pero jednorázové modré</t>
  </si>
  <si>
    <t>Pero jednorázové zelené</t>
  </si>
  <si>
    <t>Pero jednorázové červené</t>
  </si>
  <si>
    <t>Pastelky</t>
  </si>
  <si>
    <t>Pero jednorázové čierne</t>
  </si>
  <si>
    <t>Pero jednorázové sada</t>
  </si>
  <si>
    <t>Pero čínske</t>
  </si>
  <si>
    <t>Pero štvorfarebné plastové</t>
  </si>
  <si>
    <t>Pero Milan P1 modré</t>
  </si>
  <si>
    <t>Pero Milan P1 zelené</t>
  </si>
  <si>
    <t>Pero Milan P1 červené</t>
  </si>
  <si>
    <t>Pero Milan P1 čierne</t>
  </si>
  <si>
    <t>Pero Milan P1 Stylus</t>
  </si>
  <si>
    <t>Pero Pilot Frixion modré</t>
  </si>
  <si>
    <t>Pero Pilot Frixion zelené</t>
  </si>
  <si>
    <t>Pero Pilot Frixion červené</t>
  </si>
  <si>
    <t>Pero Pilot Frixion čierne</t>
  </si>
  <si>
    <t>Pero bombičkové CP2156</t>
  </si>
  <si>
    <t>Pero Stabilo EASY pravák</t>
  </si>
  <si>
    <t>Pero Stabilo EASY lavák</t>
  </si>
  <si>
    <t>Pero gélové 205A modré</t>
  </si>
  <si>
    <t>Pero gélové 205A zelené</t>
  </si>
  <si>
    <t>Pero gélové 205A červené</t>
  </si>
  <si>
    <t>Pero gélové 205A čierne</t>
  </si>
  <si>
    <t>Pero gélové 205A sada</t>
  </si>
  <si>
    <t>Pero gélové MILAN modré</t>
  </si>
  <si>
    <t>Krieda</t>
  </si>
  <si>
    <t>Zvýrazňovač CP2822 oranžový</t>
  </si>
  <si>
    <t>Zvýrazňovač CP2822 ružový</t>
  </si>
  <si>
    <t>Zvýrazňovač CP2822 zelený</t>
  </si>
  <si>
    <t>Zvýrazňovač CP2822 žltý</t>
  </si>
  <si>
    <t>Zvýrazňovač CP2822 sada 4ks</t>
  </si>
  <si>
    <t>Voskovky</t>
  </si>
  <si>
    <t>Zvýrazňovač CP8552 oranžový</t>
  </si>
  <si>
    <t>Zvýrazňovač CP8552 ružový</t>
  </si>
  <si>
    <t>Zvýrazňovač CP8552 zelený</t>
  </si>
  <si>
    <t>Zvýrazňovač CP8552 žltý</t>
  </si>
  <si>
    <t>Zvýrazňovač CP8552 sada 4ks</t>
  </si>
  <si>
    <t>Zmizík CP2539</t>
  </si>
  <si>
    <t>Náplň Pilot 0,7 modrá 3ks</t>
  </si>
  <si>
    <t>Náplň Pilot 0,7 zelená 3ks</t>
  </si>
  <si>
    <t>Náplň Pilot 0,7 červená 3ks</t>
  </si>
  <si>
    <t>Náplň Pilot 0,7 čierna 3ks</t>
  </si>
  <si>
    <t>Plastelíny</t>
  </si>
  <si>
    <t>Náplň Stabilo Easy 0,5mm 3ks</t>
  </si>
  <si>
    <t>Náčrtníky</t>
  </si>
  <si>
    <t>Podložky na modelovanie</t>
  </si>
  <si>
    <t>Fixky</t>
  </si>
  <si>
    <t>Skicáre</t>
  </si>
  <si>
    <t>Dvojhárky</t>
  </si>
  <si>
    <t>Pastelky 3hr. Maped 6</t>
  </si>
  <si>
    <t>Pastelky 3hr. Maped 12</t>
  </si>
  <si>
    <t>Pastelky 3hr. Maped 18</t>
  </si>
  <si>
    <t>Papier milimetrový</t>
  </si>
  <si>
    <t>Pastelky 3hr. Maped 24</t>
  </si>
  <si>
    <t>Pastelky 3hr. Maped 36</t>
  </si>
  <si>
    <t>Pastelky 3hr. Maped 48</t>
  </si>
  <si>
    <t>Výkres biely</t>
  </si>
  <si>
    <t>Pastelky 3hr. Maped 12 Jumbo</t>
  </si>
  <si>
    <t>Pastelky 3hr. Maped 18 Jumbo</t>
  </si>
  <si>
    <t>Pastelky 3hr. Maped 24 Jumbo</t>
  </si>
  <si>
    <t>Peračníky</t>
  </si>
  <si>
    <t>Pastelky 3hr. Milan 12 Maxi</t>
  </si>
  <si>
    <t>Perá guľočkové</t>
  </si>
  <si>
    <t>Papier kancelársky a baliaci</t>
  </si>
  <si>
    <t>Fixky CP7790 6</t>
  </si>
  <si>
    <t>Fixky CP7790 12</t>
  </si>
  <si>
    <t>Fixky CP7790 18</t>
  </si>
  <si>
    <t>Fixky CP7790 24</t>
  </si>
  <si>
    <t>Výkres farebný</t>
  </si>
  <si>
    <t>Fixky CP7790 30</t>
  </si>
  <si>
    <t>Fixky 3hr. CP7550 6</t>
  </si>
  <si>
    <t>Fixky 3hr. CP7550 12</t>
  </si>
  <si>
    <t>Fixky 3hr. CP7550 18</t>
  </si>
  <si>
    <t>Fixky 3hr. CP7550 24</t>
  </si>
  <si>
    <t>Fixky 3hr. CP7550 30</t>
  </si>
  <si>
    <t>Fixky 3hr. CP7550 6 Pastel</t>
  </si>
  <si>
    <t>Fixky 3hr. CP7550 12 Pastel</t>
  </si>
  <si>
    <t>Fixky 3hr.CP2510 12 Just Perfect</t>
  </si>
  <si>
    <t>Perá gumovacie</t>
  </si>
  <si>
    <t>Fixky 3hr.CP2510 18 Just Perfect</t>
  </si>
  <si>
    <t>Perá bombičkové</t>
  </si>
  <si>
    <t>Rollery</t>
  </si>
  <si>
    <t>Voskovky 3hr. Maped 12</t>
  </si>
  <si>
    <t>Voskovky 3hr. Maped 18</t>
  </si>
  <si>
    <t>Voskovky 3hr. Maped 24</t>
  </si>
  <si>
    <t>Perá gélové</t>
  </si>
  <si>
    <t>Zvýrazňovače</t>
  </si>
  <si>
    <t>Zmizíky</t>
  </si>
  <si>
    <t>Náplne do pier</t>
  </si>
  <si>
    <t>Papier farebný</t>
  </si>
  <si>
    <t>Paleta maliarska</t>
  </si>
  <si>
    <t>Pásky</t>
  </si>
  <si>
    <t>Pohár na štetce Faber-Castell</t>
  </si>
  <si>
    <t>Pohár na štetce Milan</t>
  </si>
  <si>
    <t>Modelovacia podložka A4</t>
  </si>
  <si>
    <t>Modelovacia podložka A5</t>
  </si>
  <si>
    <t>Vodové farby</t>
  </si>
  <si>
    <t>Temperové farby</t>
  </si>
  <si>
    <t>Prstové farby</t>
  </si>
  <si>
    <t>Maliarske palety a poháre na vodu</t>
  </si>
  <si>
    <t>Kružidlo Maped kovové</t>
  </si>
  <si>
    <t>Kružidlo 101M kovové</t>
  </si>
  <si>
    <t>Kružidlo 201M kov.ohyb.</t>
  </si>
  <si>
    <t>Trojuholník s ryskou</t>
  </si>
  <si>
    <t>Rúčky a pierka</t>
  </si>
  <si>
    <t>Pravítko CP9502 30cm</t>
  </si>
  <si>
    <t>Papier krepový</t>
  </si>
  <si>
    <t>Lep.tyč.tuhá Pritt 10g</t>
  </si>
  <si>
    <t>Lep.tyč.tuhá Pritt 20g</t>
  </si>
  <si>
    <t>Lep.tyč.tuhá Pritt 40g</t>
  </si>
  <si>
    <t>Lepidlá</t>
  </si>
  <si>
    <t>Lep.tyč.tekutá Pritt Pen 40ml</t>
  </si>
  <si>
    <t>Papier vlnitý</t>
  </si>
  <si>
    <t>Lep.uni. Pritt Gamafix 100g</t>
  </si>
  <si>
    <t>Lep.disp. Pritt Školák 75g</t>
  </si>
  <si>
    <t>Lep.tek. Pritt Klovatina 100g</t>
  </si>
  <si>
    <t>Lep.uni. Herkulules 130g</t>
  </si>
  <si>
    <t>Lep.uni. Herkulules 250g</t>
  </si>
  <si>
    <t>Lep.disp. Wurstol 120ml</t>
  </si>
  <si>
    <t>Lepiaca páska 19x33</t>
  </si>
  <si>
    <t>Nožnice Maped</t>
  </si>
  <si>
    <t>Štetce</t>
  </si>
  <si>
    <t>Obrusy</t>
  </si>
  <si>
    <t>Nožnice Maped ľavák</t>
  </si>
  <si>
    <t>Nožnice Maped Soft</t>
  </si>
  <si>
    <t>Peračník prázdny</t>
  </si>
  <si>
    <t>Flašky, boxy na jedlo</t>
  </si>
  <si>
    <t>Peračník plný</t>
  </si>
  <si>
    <t>Kalkulačka Milan</t>
  </si>
  <si>
    <t>Kalkulačka s funkciami</t>
  </si>
  <si>
    <t>Obal na zošit A4</t>
  </si>
  <si>
    <t>Obal na zošit A5</t>
  </si>
  <si>
    <t>Obal na zošit A6</t>
  </si>
  <si>
    <t>Dosky školské A4</t>
  </si>
  <si>
    <t>Dosky školské A5</t>
  </si>
  <si>
    <t>Box na zošity A4</t>
  </si>
  <si>
    <t>Kalkulačky</t>
  </si>
  <si>
    <t>Box na zošity A5</t>
  </si>
  <si>
    <t>Podložka školská A5 PVC</t>
  </si>
  <si>
    <t>Podložka školská A4 PVC</t>
  </si>
  <si>
    <t>Kružidlá</t>
  </si>
  <si>
    <t>Obaly</t>
  </si>
  <si>
    <t>Obrus na lavicu 70x130</t>
  </si>
  <si>
    <t>Obrus na VV 65x50</t>
  </si>
  <si>
    <t>Box na jedlo</t>
  </si>
  <si>
    <t>Flaška na pitie</t>
  </si>
  <si>
    <t>Dosky</t>
  </si>
  <si>
    <t>Nožnice školské</t>
  </si>
  <si>
    <t>Boxy na zošity</t>
  </si>
  <si>
    <t>Taška igelitová</t>
  </si>
  <si>
    <t>Zošit 510</t>
  </si>
  <si>
    <t>Zošit 511</t>
  </si>
  <si>
    <t>Pravítka</t>
  </si>
  <si>
    <t>Zošit 511 s p.l.</t>
  </si>
  <si>
    <t>Zošit 5110</t>
  </si>
  <si>
    <t>Zošit 512</t>
  </si>
  <si>
    <t>Zošit 512 s p.l.</t>
  </si>
  <si>
    <t>Zošit 513</t>
  </si>
  <si>
    <t>Zošit 517 notový</t>
  </si>
  <si>
    <t>Zošit 520</t>
  </si>
  <si>
    <t>Zošit 523</t>
  </si>
  <si>
    <t>Uhlomery</t>
  </si>
  <si>
    <t>Zošit 524</t>
  </si>
  <si>
    <t>Zošit 525</t>
  </si>
  <si>
    <t>Zošit 526 steno</t>
  </si>
  <si>
    <t>Zošit 534 slovník</t>
  </si>
  <si>
    <t>Zošit 540</t>
  </si>
  <si>
    <t>Zošit 544</t>
  </si>
  <si>
    <t>Zošit 545</t>
  </si>
  <si>
    <t>Zošit 560</t>
  </si>
  <si>
    <t>Zošit 564</t>
  </si>
  <si>
    <t>Zošit 565</t>
  </si>
  <si>
    <t>Zošit 580</t>
  </si>
  <si>
    <t>Zošit 584</t>
  </si>
  <si>
    <t>Zošit 585</t>
  </si>
  <si>
    <t>Zošit 624</t>
  </si>
  <si>
    <t>Zošit 644</t>
  </si>
  <si>
    <t>Zošit 420</t>
  </si>
  <si>
    <t>Zošit 424</t>
  </si>
  <si>
    <t>Zošit 425</t>
  </si>
  <si>
    <t>Zošit 423x</t>
  </si>
  <si>
    <t>Zošit 428 notový</t>
  </si>
  <si>
    <t>Zošit 440</t>
  </si>
  <si>
    <t>Zošit 444</t>
  </si>
  <si>
    <t>Zošit 445</t>
  </si>
  <si>
    <t>Zošit 460</t>
  </si>
  <si>
    <t>Zošit 464</t>
  </si>
  <si>
    <t>Zošit 465</t>
  </si>
  <si>
    <t>Zošit 480</t>
  </si>
  <si>
    <t>Zošit 484</t>
  </si>
  <si>
    <t>Zošit 485</t>
  </si>
  <si>
    <t>Zošit 520 ECO</t>
  </si>
  <si>
    <t>Zošit 523 ECO</t>
  </si>
  <si>
    <t>Zošit 524 ECO</t>
  </si>
  <si>
    <t>Zošit 525 ECO</t>
  </si>
  <si>
    <t>Zošit 540 ECO</t>
  </si>
  <si>
    <t>Zošit 544 ECO</t>
  </si>
  <si>
    <t>Zošit 545 ECO</t>
  </si>
  <si>
    <t>Zošit 560 ECO</t>
  </si>
  <si>
    <t>Zošit 564 ECO</t>
  </si>
  <si>
    <t>Zošit 565 ECO</t>
  </si>
  <si>
    <t>Zošit 644 ECO</t>
  </si>
  <si>
    <t>Zošit 420 ECO</t>
  </si>
  <si>
    <t>Zošit 424 ECO</t>
  </si>
  <si>
    <t>Zošit 425 ECO</t>
  </si>
  <si>
    <t>Zošit 440 ECO</t>
  </si>
  <si>
    <t>Zošit 444 ECO</t>
  </si>
  <si>
    <t>Zošit 445 ECO</t>
  </si>
  <si>
    <t>Zošit 460 ECO</t>
  </si>
  <si>
    <t>Zošit 464 ECO</t>
  </si>
  <si>
    <t>Zošit 465 ECO</t>
  </si>
  <si>
    <t>Kniha zázn. A4 linajková 96l.</t>
  </si>
  <si>
    <t>Kniha zázn. A4 čistá 96l.</t>
  </si>
  <si>
    <t>Kniha zázn. A4 štvorčeková 96l.</t>
  </si>
  <si>
    <t>Kniha zázn. A4 linajková 144l.</t>
  </si>
  <si>
    <t>Kniha zázn. A4 linajková 192l.</t>
  </si>
  <si>
    <t>Kniha zázn. A5 linajková 96l.</t>
  </si>
  <si>
    <t>Kniha zázn. A5 čistá 96l.</t>
  </si>
  <si>
    <t>Kniha zázn. A5 štvorčeková 96l.</t>
  </si>
  <si>
    <t>Kniha zázn. A5 linajková 144l.</t>
  </si>
  <si>
    <t>Kniha zázn. A5 linajková 192l.</t>
  </si>
  <si>
    <t>Kniha zázn. A6 linajková 96l.</t>
  </si>
  <si>
    <t>Kniha zázn. A6 čistá 96l.</t>
  </si>
  <si>
    <t>Kniha zázn. A6 štvorčeková 96l.</t>
  </si>
  <si>
    <t>Náčrtník A3 20 listov</t>
  </si>
  <si>
    <t>Náčrtník A4 20 listov</t>
  </si>
  <si>
    <t>Náčrtník A4 40 listov</t>
  </si>
  <si>
    <t>Náčrtník A5 40 listov</t>
  </si>
  <si>
    <t>Skicár A3 10 listov</t>
  </si>
  <si>
    <t>Skicár A3 20 listov</t>
  </si>
  <si>
    <t>Skicár A4 10 listov</t>
  </si>
  <si>
    <t>Skicár A4 20 listov</t>
  </si>
  <si>
    <t>Dvojhárok A4 linajkový 10ks</t>
  </si>
  <si>
    <t>Dvojhárok A4 čistý 10ks</t>
  </si>
  <si>
    <t>Dvojhárok A4 štvorčekový 10ks</t>
  </si>
  <si>
    <t>Papier milimetrový A3 1ks</t>
  </si>
  <si>
    <t>Papier milimetrový A4 1ks</t>
  </si>
  <si>
    <t>Výkres A3 180g 10ks</t>
  </si>
  <si>
    <t>Výkres A4 180g 10ks</t>
  </si>
  <si>
    <t>Výkres A3 180g</t>
  </si>
  <si>
    <t>Výkres A4 180g</t>
  </si>
  <si>
    <t>Výkres A1 200g</t>
  </si>
  <si>
    <t>Výkres A2 200g</t>
  </si>
  <si>
    <t>Výkres A3 200g</t>
  </si>
  <si>
    <t>Výkres A4 200g</t>
  </si>
  <si>
    <t>Výkres A3 220g</t>
  </si>
  <si>
    <t>Výkres A4 220g</t>
  </si>
  <si>
    <t>Výkres A4 5x10 farieb</t>
  </si>
  <si>
    <t>Výkres A3 5x10 farieb</t>
  </si>
  <si>
    <t>Papier A4 8 farieb v zložke</t>
  </si>
  <si>
    <t>Papier A4 2x10 farieb v zložke</t>
  </si>
  <si>
    <t>Papier A4 lepiaci 8 farieb</t>
  </si>
  <si>
    <t>Papier B5 samolepiaci 8 farieb</t>
  </si>
  <si>
    <t>Papier A4 1x10 farieb</t>
  </si>
  <si>
    <t>Papier A4 5x10 farieb</t>
  </si>
  <si>
    <t>Papier A3 5x10 farieb</t>
  </si>
  <si>
    <t>Papier krepový 10 farieb</t>
  </si>
  <si>
    <t>Papier krepový biely</t>
  </si>
  <si>
    <t>Papier krepový červený</t>
  </si>
  <si>
    <t>Papier krepový čierny</t>
  </si>
  <si>
    <t>Papier krepový hnedý</t>
  </si>
  <si>
    <t>Papier krepový modrý</t>
  </si>
  <si>
    <t>Papier krepový oranžový</t>
  </si>
  <si>
    <t>Papier krepový ružový</t>
  </si>
  <si>
    <t>Papier krepový zelený</t>
  </si>
  <si>
    <t>Papier krepový žltý</t>
  </si>
  <si>
    <t>Papier vlnitý biely</t>
  </si>
  <si>
    <t>Papier vlnitý červený</t>
  </si>
  <si>
    <t>Papier vlnitý čierny</t>
  </si>
  <si>
    <t>Papier vlnitý modrý</t>
  </si>
  <si>
    <t>Papier vlnitý zelený</t>
  </si>
  <si>
    <t>Papier vlnitý žltý</t>
  </si>
  <si>
    <t>Papier A4 80g 1ks</t>
  </si>
  <si>
    <t>Papier A4 80g 500ks</t>
  </si>
  <si>
    <t>Papier baliaci</t>
  </si>
  <si>
    <t>Kód</t>
  </si>
  <si>
    <t>poradie</t>
  </si>
  <si>
    <t>1</t>
  </si>
  <si>
    <t>Ceruzka KOH školská 1</t>
  </si>
  <si>
    <t>Ceruzka KOH školská 2</t>
  </si>
  <si>
    <t>Ceruzka KOH školská 3</t>
  </si>
  <si>
    <t>Ceruzka KOH červenomodrá</t>
  </si>
  <si>
    <t>Guma KOH 300/40</t>
  </si>
  <si>
    <t>Guma KOH 300/30</t>
  </si>
  <si>
    <t>Guma KOH 300/60</t>
  </si>
  <si>
    <t>Guma KOH 6541/40 bielo-sivá</t>
  </si>
  <si>
    <t>Tuhy KOH do pentelky 0,5</t>
  </si>
  <si>
    <t>Tuhy KOH do kružidla 10ks</t>
  </si>
  <si>
    <t>Tuhy KOH Scala 2x6 farieb</t>
  </si>
  <si>
    <t>Tuhy KOH Scala 12 farieb</t>
  </si>
  <si>
    <t>Atrament KOH 50ml modrý</t>
  </si>
  <si>
    <t>Atrament KOH 50ml červený</t>
  </si>
  <si>
    <t>Atrament KOH 50ml čierny</t>
  </si>
  <si>
    <t>Atrament KOH 50ml Document</t>
  </si>
  <si>
    <t>Pastelky KOH 6</t>
  </si>
  <si>
    <t>Pastelky KOH 12</t>
  </si>
  <si>
    <t>Pastelky KOH 6 Triocolor</t>
  </si>
  <si>
    <t>Pastelky KOH 12 Triocolor</t>
  </si>
  <si>
    <t>Pastelky KOH 18 Triocolor</t>
  </si>
  <si>
    <t>Pastelky KOH 24 Triocolor</t>
  </si>
  <si>
    <t>Pastelky KOH Plasti Color 12</t>
  </si>
  <si>
    <t>Pastelky KOH Progresso 6</t>
  </si>
  <si>
    <t>Pastelky KOH Progresso 12</t>
  </si>
  <si>
    <t>Pastelky KOH Progresso 24</t>
  </si>
  <si>
    <t>Pastelky KOH Scala 6</t>
  </si>
  <si>
    <t>Pastelky KOH Scala 12</t>
  </si>
  <si>
    <t>Voskovky KOH 6</t>
  </si>
  <si>
    <t>Voskovky KOH 12</t>
  </si>
  <si>
    <t>Voskovky KOH 24</t>
  </si>
  <si>
    <t>Voskovky KOH 48</t>
  </si>
  <si>
    <t>Voskovky 3hr. KOH 12</t>
  </si>
  <si>
    <t>Voskovky 3hr. KOH 24</t>
  </si>
  <si>
    <t>Pastel prašný KOH Toison 6</t>
  </si>
  <si>
    <t>Pastel prašný KOH Toison 12</t>
  </si>
  <si>
    <t>Pastel olejový KOH Gioconda 6</t>
  </si>
  <si>
    <t>Pastel olejový KOH Gioconda 12</t>
  </si>
  <si>
    <t>Farby vod.ob. KOH Anilinky 12</t>
  </si>
  <si>
    <t>Farby vod.ob.malé KOH 12</t>
  </si>
  <si>
    <t>Farby vod.ob.veľké KOH 12</t>
  </si>
  <si>
    <t>Farby vod.okrúhle KOH 12</t>
  </si>
  <si>
    <t>Farby temperové KOH 6</t>
  </si>
  <si>
    <t>Farby temperové KOH 10</t>
  </si>
  <si>
    <t>Štetec KOH guľatý 2</t>
  </si>
  <si>
    <t>Štetec KOH guľatý 4</t>
  </si>
  <si>
    <t>Štetec KOH guľatý 6</t>
  </si>
  <si>
    <t>Štetec KOH guľatý 8</t>
  </si>
  <si>
    <t>Štetec KOH guľatý 10</t>
  </si>
  <si>
    <t>Štetec KOH guľatý 12</t>
  </si>
  <si>
    <t>Štetec KOH plochý 0</t>
  </si>
  <si>
    <t>Štetec KOH plochý 2</t>
  </si>
  <si>
    <t>Štetec KOH plochý 4</t>
  </si>
  <si>
    <t>Štetec KOH plochý 6</t>
  </si>
  <si>
    <t>Štetec KOH plochý 8</t>
  </si>
  <si>
    <t>Štetec KOH plochý 10</t>
  </si>
  <si>
    <t>Štetec KOH plochý 12</t>
  </si>
  <si>
    <t>Štetec KOH plochý 14</t>
  </si>
  <si>
    <t>Štetec KOH plochý 16</t>
  </si>
  <si>
    <t>Misky súprava KOH 5ks</t>
  </si>
  <si>
    <t>Plastelína KOH 5</t>
  </si>
  <si>
    <t>Plastelína KOH 10</t>
  </si>
  <si>
    <t>Tuš KOH 20g čierny</t>
  </si>
  <si>
    <t>Tuš KOH 20g modrý</t>
  </si>
  <si>
    <t>Tuš KOH 20g žltý</t>
  </si>
  <si>
    <t>Tuš KOH 20g červený</t>
  </si>
  <si>
    <t>Tuš KOH 20g biely</t>
  </si>
  <si>
    <t>Tuš KOH 20g zelený</t>
  </si>
  <si>
    <t>Tuš KOH 20g sada 6 farieb</t>
  </si>
  <si>
    <t>Kružidlo KOH kovové</t>
  </si>
  <si>
    <t>Trojuholník KOH s ryskou</t>
  </si>
  <si>
    <t>Trojuholník KOH 60°/200</t>
  </si>
  <si>
    <t>Pravítko KOH 20cm</t>
  </si>
  <si>
    <t>Pravítko KOH 30cm</t>
  </si>
  <si>
    <t>Uhlomer KOH 180°/100</t>
  </si>
  <si>
    <t>Uhlomer KOH 180°/125</t>
  </si>
  <si>
    <t>Uhlomer KOH 360°</t>
  </si>
  <si>
    <t>Lepiaca pasta KOH 50ml</t>
  </si>
  <si>
    <t>Nožnice KOH</t>
  </si>
  <si>
    <t>Nožnice KOH ľavák</t>
  </si>
  <si>
    <t>Názov</t>
  </si>
  <si>
    <t>Tašky</t>
  </si>
  <si>
    <t>Zástera na VV PVC</t>
  </si>
  <si>
    <t>Farby prstové Milan sada 6ks</t>
  </si>
  <si>
    <t>Kaligrafické pierko 1ks</t>
  </si>
  <si>
    <t>Kaligrafické pierko 5ks sada</t>
  </si>
  <si>
    <t>Kaligrafická rúčka</t>
  </si>
  <si>
    <t>Náplň bombičky CP 6ks</t>
  </si>
  <si>
    <t>Pravítka CP9500 súprava</t>
  </si>
  <si>
    <t>Taška školská 1-2.ročník</t>
  </si>
  <si>
    <t>Taška školská 3-5.ročník</t>
  </si>
  <si>
    <t>Taška školská 2.stupeň</t>
  </si>
  <si>
    <t>Vrecko na prezuvky,VV,TV,hyg.</t>
  </si>
  <si>
    <t>Vrecká, Zástery</t>
  </si>
  <si>
    <t>Cenník</t>
  </si>
  <si>
    <t>CenníkNázov</t>
  </si>
  <si>
    <t>Výskyt</t>
  </si>
  <si>
    <t>KódN</t>
  </si>
  <si>
    <t>ks</t>
  </si>
  <si>
    <t>kód-P</t>
  </si>
  <si>
    <t>Strúhadlo Maped Boogy 2dier.zás.</t>
  </si>
  <si>
    <t>Zošit 4210</t>
  </si>
  <si>
    <t>Modelovacia podložka A3</t>
  </si>
  <si>
    <t>Prstové farby KOH sada 6ks</t>
  </si>
  <si>
    <t>Pero bombičkové Maped Classic</t>
  </si>
  <si>
    <t>Objednávka</t>
  </si>
  <si>
    <t>Celková suma za objednávku :</t>
  </si>
  <si>
    <t>KUSOV</t>
  </si>
  <si>
    <t>SPOLU CENA</t>
  </si>
  <si>
    <t>Objednávka - Školské potreby 2024</t>
  </si>
  <si>
    <t>Cenník plastný od 1.2.2024</t>
  </si>
  <si>
    <t>Cenník tovaru firmy MEGGY-T platný od 1.2.2024</t>
  </si>
  <si>
    <t>Papier A4 80g červený</t>
  </si>
  <si>
    <t>Papier A4 80g čierny</t>
  </si>
  <si>
    <t>Papier A4 80g hnedý</t>
  </si>
  <si>
    <t>Papier A4 80g žltý</t>
  </si>
  <si>
    <t>Papier A4 80g tmavozelený</t>
  </si>
  <si>
    <t>Papier A4 80g tmavomodrý</t>
  </si>
  <si>
    <t>Papier A4 80g svetlozelený</t>
  </si>
  <si>
    <t>Papier A4 80g svetlomodrý</t>
  </si>
  <si>
    <t>Papier A4 80g ružový</t>
  </si>
  <si>
    <t>Papier A4 80g oranžový</t>
  </si>
  <si>
    <t>Papier A4 125g červený</t>
  </si>
  <si>
    <t>Papier A4 125g čierny</t>
  </si>
  <si>
    <t>Papier A4 125g hnedý</t>
  </si>
  <si>
    <t>Papier A4 125g žltý</t>
  </si>
  <si>
    <t>Papier A4 125g tmavozelený</t>
  </si>
  <si>
    <t>Papier A4 125g tmavomodrý</t>
  </si>
  <si>
    <t>Papier A4 125g svetlozelený</t>
  </si>
  <si>
    <t>Papier A4 125g svetlomodrý</t>
  </si>
  <si>
    <t>Papier A4 125g ružový</t>
  </si>
  <si>
    <t>Papier A4 125g oranžový</t>
  </si>
  <si>
    <t>Papier A3 80g červený</t>
  </si>
  <si>
    <t>Papier A3 80g čierny</t>
  </si>
  <si>
    <t>Papier A3 80g hnedý</t>
  </si>
  <si>
    <t>Papier A3 80g žltý</t>
  </si>
  <si>
    <t>Papier A3 80g tmavozelený</t>
  </si>
  <si>
    <t>Papier A3 80g tmavomodrý</t>
  </si>
  <si>
    <t>Papier A3 80g svetlozelený</t>
  </si>
  <si>
    <t>Papier A3 80g svetlomodrý</t>
  </si>
  <si>
    <t>Papier A3 80g ružový</t>
  </si>
  <si>
    <t>Papier A3 80g oranžový</t>
  </si>
  <si>
    <t>Výkres A4 225g červený</t>
  </si>
  <si>
    <t>Výkres A4 225g čierny</t>
  </si>
  <si>
    <t>Výkres A4 225g hnedý</t>
  </si>
  <si>
    <t>Výkres A4 225g žltý</t>
  </si>
  <si>
    <t>Výkres A4 225g tmavozelený</t>
  </si>
  <si>
    <t>Výkres A4 225g tmavomodrý</t>
  </si>
  <si>
    <t>Výkres A4 225g svetlozelený</t>
  </si>
  <si>
    <t>Výkres A4 225g svetlomodrý</t>
  </si>
  <si>
    <t>Výkres A4 225g ružový</t>
  </si>
  <si>
    <t>Výkres A4 225g oranžový</t>
  </si>
  <si>
    <t>Výkres A3 225g červený</t>
  </si>
  <si>
    <t>Výkres A3 225g čierny</t>
  </si>
  <si>
    <t>Výkres A3 225g hnedý</t>
  </si>
  <si>
    <t>Výkres A3 225g žltý</t>
  </si>
  <si>
    <t>Výkres A3 225g tmavozelený</t>
  </si>
  <si>
    <t>Výkres A3 225g tmavomodrý</t>
  </si>
  <si>
    <t>Výkres A3 225g svetlozelený</t>
  </si>
  <si>
    <t>Výkres A3 225g svetlomodrý</t>
  </si>
  <si>
    <t>Výkres A3 225g ružový</t>
  </si>
  <si>
    <t>Výkres A3 225g oranžový</t>
  </si>
  <si>
    <t>Pero guľ.TY144 modré</t>
  </si>
  <si>
    <t>Pero guľ.TB214 modré</t>
  </si>
  <si>
    <t>Blok šitý A7 50 listov čistý</t>
  </si>
  <si>
    <t>Pero Solidly 0,5 modré</t>
  </si>
  <si>
    <t>Blok šitý A7 80 listov čistý</t>
  </si>
  <si>
    <t>Blok šitý A7 80 listov linajkový</t>
  </si>
  <si>
    <t>Papier A2 125g červený</t>
  </si>
  <si>
    <t>Papier A2 125g čierny</t>
  </si>
  <si>
    <t>Papier A2 125g hnedý</t>
  </si>
  <si>
    <t>Papier A2 125g žltý</t>
  </si>
  <si>
    <t>Papier A2 125g tmavozelený</t>
  </si>
  <si>
    <t>Papier A2 125g tmavomodrý</t>
  </si>
  <si>
    <t>Papier A2 125g svetlozelený</t>
  </si>
  <si>
    <t>Papier A2 125g svetlomodrý</t>
  </si>
  <si>
    <t>Papier A2 125g ružový</t>
  </si>
  <si>
    <t>Papier A2 125g oranžový</t>
  </si>
  <si>
    <t>Blok šitý A6 50 listov linajkový</t>
  </si>
  <si>
    <t>Výkres A2 225g červený</t>
  </si>
  <si>
    <t>Výkres A2 225g čierny</t>
  </si>
  <si>
    <t>Výkres A2 225g hnedý</t>
  </si>
  <si>
    <t>Výkres A2 225g žltý</t>
  </si>
  <si>
    <t>Výkres A2 225g tmavozelený</t>
  </si>
  <si>
    <t>Výkres A2 225g tmavomodrý</t>
  </si>
  <si>
    <t>Výkres A2 225g svetlozelený</t>
  </si>
  <si>
    <t>Výkres A2 225g svetlomodrý</t>
  </si>
  <si>
    <t>Výkres A2 225g ružový</t>
  </si>
  <si>
    <t>Výkres A2 225g oranžový</t>
  </si>
  <si>
    <t>Blok šitý A6 80 listov štvorčekový</t>
  </si>
  <si>
    <t>Blok špirálový A6 70 listov čistý</t>
  </si>
  <si>
    <t>Blok špirálový A6 70 listov štvorčekový</t>
  </si>
  <si>
    <t>Blok lepený A5 50 listov čistý</t>
  </si>
  <si>
    <t>Blok lepený A5 50 listov linajkový</t>
  </si>
  <si>
    <t>Blok lepený A5 50 listov štvorčekový</t>
  </si>
  <si>
    <t>Pero Tornádo Original</t>
  </si>
  <si>
    <t>Pero Tornádo Fruity</t>
  </si>
  <si>
    <t>Pero Tornádo Boom</t>
  </si>
  <si>
    <t>Pero Tornádo Cool</t>
  </si>
  <si>
    <t>Zošit 440R</t>
  </si>
  <si>
    <t>Výkres A1 225g červený</t>
  </si>
  <si>
    <t>Výkres A1 225g čierny</t>
  </si>
  <si>
    <t>Výkres A1 225g hnedý</t>
  </si>
  <si>
    <t>Výkres A1 225g žltý</t>
  </si>
  <si>
    <t>Výkres A1 225g tmavozelený</t>
  </si>
  <si>
    <t>Výkres A1 225g tmavomodrý</t>
  </si>
  <si>
    <t>Výkres A1 225g svetlozelený</t>
  </si>
  <si>
    <t>Výkres A1 225g svetlomodrý</t>
  </si>
  <si>
    <t>Výkres A1 225g ružový</t>
  </si>
  <si>
    <t>Výkres A1 225g oranžový</t>
  </si>
  <si>
    <t>Blok college A5 50 listov linajkový</t>
  </si>
  <si>
    <t>Blok šitý A5 80 listov štvorčekový</t>
  </si>
  <si>
    <t>Blok špirálový A5 70 listov čistý</t>
  </si>
  <si>
    <t>Blok špirálový A5 70 listov štvorčekový</t>
  </si>
  <si>
    <t>Blok lepený A4 50 listov čistý</t>
  </si>
  <si>
    <t>Blok lepený A4 50 listov štvorčekový</t>
  </si>
  <si>
    <t>Blok college A5 80 listov linajkový</t>
  </si>
  <si>
    <t>Blok college A5 80 listov štvorčekový</t>
  </si>
  <si>
    <t>Skicár A4 20 listov Twin ware</t>
  </si>
  <si>
    <t>Skicár A4 20 listov farebný</t>
  </si>
  <si>
    <t>Blok college A4 50 listov linajkový</t>
  </si>
  <si>
    <t>Blok šitý A4 80 listov štvorčekový</t>
  </si>
  <si>
    <t>Skicár A4 20 listov čierny</t>
  </si>
  <si>
    <t>Blok špirálový A4 70 listov čistý</t>
  </si>
  <si>
    <t>Blok špirálový A4 70 listov štvorčekový</t>
  </si>
  <si>
    <t>Blok college A4 80 listov linajkový</t>
  </si>
  <si>
    <t>Blok Twin wire A5 80 listov PP linaj.</t>
  </si>
  <si>
    <t>Skicár A3 20 listov farebný</t>
  </si>
  <si>
    <t>Blok Twin wire A4 80 listov PP linaj.</t>
  </si>
  <si>
    <t>Skicár A3 30 listov Twin ware</t>
  </si>
  <si>
    <t>Peračník valec</t>
  </si>
  <si>
    <t>Skicár A2 30 listov Twin ware</t>
  </si>
  <si>
    <t>Bloky</t>
  </si>
  <si>
    <r>
      <t xml:space="preserve">DPH </t>
    </r>
    <r>
      <rPr>
        <b/>
        <sz val="10"/>
        <rFont val="Arial Narrow"/>
        <family val="2"/>
        <charset val="238"/>
      </rPr>
      <t>€</t>
    </r>
  </si>
  <si>
    <r>
      <t xml:space="preserve">s  DPH </t>
    </r>
    <r>
      <rPr>
        <b/>
        <sz val="10"/>
        <rFont val="Arial Narrow"/>
        <family val="2"/>
        <charset val="238"/>
      </rPr>
      <t>€</t>
    </r>
  </si>
  <si>
    <r>
      <t>Zošity Economy</t>
    </r>
    <r>
      <rPr>
        <sz val="10"/>
        <color rgb="FF333333"/>
        <rFont val="Arial Narrow"/>
        <family val="2"/>
        <charset val="238"/>
      </rPr>
      <t xml:space="preserve"> - z recyklovaného papiera</t>
    </r>
  </si>
  <si>
    <r>
      <t>Záznamové knihy</t>
    </r>
    <r>
      <rPr>
        <sz val="10"/>
        <color rgb="FF333333"/>
        <rFont val="Arial Narrow"/>
        <family val="2"/>
        <charset val="238"/>
      </rPr>
      <t xml:space="preserve"> - zošity s tvrdou obálkou</t>
    </r>
  </si>
  <si>
    <r>
      <t>Atramenty</t>
    </r>
    <r>
      <rPr>
        <sz val="10"/>
        <color rgb="FF333333"/>
        <rFont val="Arial Narrow"/>
        <family val="2"/>
        <charset val="238"/>
      </rPr>
      <t xml:space="preserve"> - do plniacich pier</t>
    </r>
  </si>
  <si>
    <r>
      <t>Tuše technické</t>
    </r>
    <r>
      <rPr>
        <sz val="10"/>
        <color indexed="63"/>
        <rFont val="Arial Narrow"/>
        <family val="2"/>
        <charset val="238"/>
      </rPr>
      <t xml:space="preserve"> - na kreslenie</t>
    </r>
  </si>
  <si>
    <r>
      <t>Podložky</t>
    </r>
    <r>
      <rPr>
        <sz val="10"/>
        <color rgb="FF333333"/>
        <rFont val="Arial Narrow"/>
        <family val="2"/>
        <charset val="238"/>
      </rPr>
      <t xml:space="preserve"> - na písanie</t>
    </r>
  </si>
  <si>
    <t>Tel.č. :</t>
  </si>
  <si>
    <t>Kontaktná osoba</t>
  </si>
  <si>
    <t>Meno :</t>
  </si>
  <si>
    <t>E-mail :</t>
  </si>
  <si>
    <t>Cena spolu:</t>
  </si>
  <si>
    <t>Spôsob dopravy :</t>
  </si>
  <si>
    <t>Spôsob platby :</t>
  </si>
  <si>
    <t>Platba prevodom - na faktúru</t>
  </si>
  <si>
    <t>Dodať bez balenia</t>
  </si>
  <si>
    <t>Fakturačné údaje - Objednávateľ</t>
  </si>
  <si>
    <t>Firma</t>
  </si>
  <si>
    <t>MEGGY-T s.r.o.</t>
  </si>
  <si>
    <t>IČO</t>
  </si>
  <si>
    <t>Ulica</t>
  </si>
  <si>
    <t>Jelenec 278</t>
  </si>
  <si>
    <t>DIČ</t>
  </si>
  <si>
    <t>212 092 41 68</t>
  </si>
  <si>
    <t>Mesto</t>
  </si>
  <si>
    <t>Jelenec</t>
  </si>
  <si>
    <t>IČ DPH</t>
  </si>
  <si>
    <t>SK2120924168</t>
  </si>
  <si>
    <t>PSČ</t>
  </si>
  <si>
    <t>951 73</t>
  </si>
  <si>
    <t>Okr. súdu Nitra, oddiel sro, vložka číslo:  47411/N</t>
  </si>
  <si>
    <t>Tel.č.</t>
  </si>
  <si>
    <t>0905 982 450</t>
  </si>
  <si>
    <t>Bankové spojenie:</t>
  </si>
  <si>
    <t>E-mail</t>
  </si>
  <si>
    <t>objednavka@meggy.sk</t>
  </si>
  <si>
    <t>Poštová banka, a.s.</t>
  </si>
  <si>
    <t>SK03 6500 0000 0000 2059 0490</t>
  </si>
  <si>
    <t>Fakturačná adresa</t>
  </si>
  <si>
    <t>Dodacia adresa *</t>
  </si>
  <si>
    <t xml:space="preserve">Organizácia : </t>
  </si>
  <si>
    <t xml:space="preserve">Meno : </t>
  </si>
  <si>
    <t xml:space="preserve">Ulica č. : </t>
  </si>
  <si>
    <t xml:space="preserve">PSČ : </t>
  </si>
  <si>
    <t xml:space="preserve">Mesto : </t>
  </si>
  <si>
    <t xml:space="preserve">Tel.č. : </t>
  </si>
  <si>
    <t xml:space="preserve">E-mail : </t>
  </si>
  <si>
    <t xml:space="preserve">IČO : </t>
  </si>
  <si>
    <t>* vyplňte ak sa nezhoduje s fakturačnou adresou</t>
  </si>
  <si>
    <t xml:space="preserve">DIČ : </t>
  </si>
  <si>
    <t xml:space="preserve">IČ DPH : </t>
  </si>
  <si>
    <t>Informácie k objednávke</t>
  </si>
  <si>
    <t>Spôsob prípravy tovaru :</t>
  </si>
  <si>
    <t>Rozvoz MEGGY-T  - zadarmo</t>
  </si>
  <si>
    <t>Dátum objednávky :</t>
  </si>
  <si>
    <t>Poznámka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</si>
</sst>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 &quot;€&quot;"/>
    <numFmt numFmtId="165" formatCode="#,##0.00\ [$€-1]"/>
    <numFmt numFmtId="166" formatCode="000\ 00"/>
    <numFmt numFmtId="167" formatCode="[&lt;=300000000]0#\ ##\ ##\ ##\ ##;[&gt;=900000000]0###\ ###\ ###;0##\ ###\ ##\ ##"/>
    <numFmt numFmtId="168" formatCode="0&quot; položiek&quot;"/>
    <numFmt numFmtId="169" formatCode="00\ 000\ 000"/>
    <numFmt numFmtId="170" formatCode="000\ 000\ 00\ 00"/>
    <numFmt numFmtId="171" formatCode="##\000\ 000\ 00\ 00"/>
  </numFmts>
  <fonts count="32" x14ac:knownFonts="1">
    <font>
      <sz val="11"/>
      <color theme="1"/>
      <name val="Calibri"/>
      <family val="2"/>
      <charset val="238"/>
      <scheme val="minor"/>
    </font>
    <font>
      <sz val="10"/>
      <name val="Arial CE"/>
      <charset val="238"/>
    </font>
    <font>
      <sz val="10"/>
      <name val="Arial"/>
      <family val="2"/>
      <charset val="238"/>
    </font>
    <font>
      <sz val="10"/>
      <name val="Times New Roman"/>
      <family val="1"/>
      <charset val="238"/>
    </font>
    <font>
      <sz val="20"/>
      <name val="Times New Roman"/>
      <family val="1"/>
      <charset val="238"/>
    </font>
    <font>
      <sz val="11"/>
      <color theme="1"/>
      <name val="Times New Roman"/>
      <family val="1"/>
      <charset val="238"/>
    </font>
    <font>
      <sz val="48"/>
      <name val="Times New Roman"/>
      <family val="1"/>
      <charset val="238"/>
    </font>
    <font>
      <sz val="15"/>
      <name val="Times New Roman"/>
      <family val="1"/>
      <charset val="238"/>
    </font>
    <font>
      <b/>
      <sz val="18"/>
      <name val="Times New Roman"/>
      <family val="1"/>
      <charset val="238"/>
    </font>
    <font>
      <b/>
      <sz val="10"/>
      <name val="Times New Roman"/>
      <family val="1"/>
      <charset val="238"/>
    </font>
    <font>
      <b/>
      <sz val="7"/>
      <name val="Times New Roman"/>
      <family val="1"/>
      <charset val="238"/>
    </font>
    <font>
      <sz val="10"/>
      <color theme="0"/>
      <name val="Times New Roman"/>
      <family val="1"/>
      <charset val="238"/>
    </font>
    <font>
      <sz val="10"/>
      <color theme="1"/>
      <name val="Arial Narrow"/>
      <family val="2"/>
      <charset val="238"/>
    </font>
    <font>
      <b/>
      <sz val="10"/>
      <name val="Arial Narrow"/>
      <family val="2"/>
      <charset val="238"/>
    </font>
    <font>
      <sz val="10"/>
      <color rgb="FFFF0000"/>
      <name val="Arial Narrow"/>
      <family val="2"/>
      <charset val="238"/>
    </font>
    <font>
      <b/>
      <sz val="14"/>
      <name val="Arial Narrow"/>
      <family val="2"/>
      <charset val="238"/>
    </font>
    <font>
      <i/>
      <sz val="10"/>
      <name val="Arial Narrow"/>
      <family val="2"/>
      <charset val="238"/>
    </font>
    <font>
      <b/>
      <i/>
      <sz val="10"/>
      <name val="Arial Narrow"/>
      <family val="2"/>
      <charset val="238"/>
    </font>
    <font>
      <sz val="10"/>
      <name val="Arial Narrow"/>
      <family val="2"/>
      <charset val="238"/>
    </font>
    <font>
      <b/>
      <sz val="10"/>
      <color indexed="63"/>
      <name val="Arial Narrow"/>
      <family val="2"/>
      <charset val="238"/>
    </font>
    <font>
      <sz val="10"/>
      <color rgb="FF333333"/>
      <name val="Arial Narrow"/>
      <family val="2"/>
      <charset val="238"/>
    </font>
    <font>
      <sz val="10"/>
      <color indexed="63"/>
      <name val="Arial Narrow"/>
      <family val="2"/>
      <charset val="238"/>
    </font>
    <font>
      <b/>
      <i/>
      <sz val="16"/>
      <name val="Arial Narrow"/>
      <family val="2"/>
      <charset val="238"/>
    </font>
    <font>
      <b/>
      <sz val="16"/>
      <name val="Arial Narrow"/>
      <family val="2"/>
      <charset val="238"/>
    </font>
    <font>
      <b/>
      <i/>
      <sz val="24"/>
      <name val="Arial Narrow"/>
      <family val="2"/>
      <charset val="238"/>
    </font>
    <font>
      <b/>
      <sz val="11"/>
      <color theme="1"/>
      <name val="Calibri"/>
      <family val="2"/>
      <charset val="238"/>
      <scheme val="minor"/>
    </font>
    <font>
      <u/>
      <sz val="10"/>
      <color indexed="12"/>
      <name val="Arial"/>
      <family val="2"/>
      <charset val="238"/>
    </font>
    <font>
      <b/>
      <i/>
      <sz val="18"/>
      <name val="Arial Narrow"/>
      <family val="2"/>
      <charset val="238"/>
    </font>
    <font>
      <b/>
      <sz val="24"/>
      <color theme="1"/>
      <name val="Calibri"/>
      <family val="2"/>
      <charset val="238"/>
      <scheme val="minor"/>
    </font>
    <font>
      <b/>
      <sz val="12"/>
      <color theme="1"/>
      <name val="Calibri"/>
      <family val="2"/>
      <charset val="238"/>
      <scheme val="minor"/>
    </font>
    <font>
      <b/>
      <sz val="10"/>
      <color indexed="63"/>
      <name val="Times New Roman CE"/>
      <charset val="238"/>
    </font>
    <font>
      <sz val="10"/>
      <color indexed="63"/>
      <name val="Times New Roman"/>
      <family val="1"/>
      <charset val="238"/>
    </font>
  </fonts>
  <fills count="14">
    <fill>
      <patternFill patternType="none"/>
    </fill>
    <fill>
      <patternFill patternType="gray125"/>
    </fill>
    <fill>
      <patternFill patternType="solid">
        <fgColor rgb="FF0000FF"/>
        <bgColor indexed="64"/>
      </patternFill>
    </fill>
    <fill>
      <patternFill patternType="solid">
        <fgColor indexed="27"/>
        <bgColor indexed="64"/>
      </patternFill>
    </fill>
    <fill>
      <patternFill patternType="solid">
        <fgColor rgb="FFCCFFFF"/>
        <bgColor indexed="64"/>
      </patternFill>
    </fill>
    <fill>
      <patternFill patternType="solid">
        <fgColor indexed="47"/>
        <bgColor indexed="64"/>
      </patternFill>
    </fill>
    <fill>
      <patternFill patternType="solid">
        <fgColor rgb="FFFFCC99"/>
        <bgColor indexed="64"/>
      </patternFill>
    </fill>
    <fill>
      <patternFill patternType="solid">
        <fgColor indexed="9"/>
        <bgColor indexed="64"/>
      </patternFill>
    </fill>
    <fill>
      <patternFill patternType="solid">
        <fgColor rgb="FFDCE6F1"/>
        <bgColor indexed="64"/>
      </patternFill>
    </fill>
    <fill>
      <patternFill patternType="solid">
        <fgColor rgb="FFFFFF99"/>
        <bgColor indexed="64"/>
      </patternFill>
    </fill>
    <fill>
      <patternFill patternType="solid">
        <fgColor rgb="FF7030A0"/>
        <bgColor indexed="64"/>
      </patternFill>
    </fill>
    <fill>
      <patternFill patternType="solid">
        <fgColor theme="0" tint="-4.9989318521683403E-2"/>
        <bgColor indexed="64"/>
      </patternFill>
    </fill>
    <fill>
      <patternFill patternType="solid">
        <fgColor rgb="FFCCCCFF"/>
        <bgColor indexed="64"/>
      </patternFill>
    </fill>
    <fill>
      <patternFill patternType="solid">
        <fgColor rgb="FF000080"/>
        <bgColor indexed="64"/>
      </patternFill>
    </fill>
  </fills>
  <borders count="15">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s>
  <cellStyleXfs count="5">
    <xf numFmtId="0" fontId="0" fillId="0" borderId="0"/>
    <xf numFmtId="0" fontId="1" fillId="0" borderId="0"/>
    <xf numFmtId="0" fontId="2" fillId="0" borderId="0"/>
    <xf numFmtId="0" fontId="2" fillId="0" borderId="0"/>
    <xf numFmtId="0" fontId="26" fillId="0" borderId="0" applyNumberFormat="0" applyFill="0" applyBorder="0" applyAlignment="0" applyProtection="0">
      <alignment vertical="top"/>
      <protection locked="0"/>
    </xf>
  </cellStyleXfs>
  <cellXfs count="129">
    <xf numFmtId="0" fontId="0" fillId="0" borderId="0" xfId="0"/>
    <xf numFmtId="0" fontId="0" fillId="0" borderId="0" xfId="0" applyProtection="1">
      <protection hidden="1"/>
    </xf>
    <xf numFmtId="0" fontId="3" fillId="0" borderId="0" xfId="0" applyFont="1" applyProtection="1">
      <protection hidden="1"/>
    </xf>
    <xf numFmtId="0" fontId="4" fillId="0" borderId="0" xfId="0" applyFont="1" applyAlignment="1" applyProtection="1">
      <alignment vertical="top"/>
      <protection hidden="1"/>
    </xf>
    <xf numFmtId="4" fontId="3" fillId="0" borderId="0" xfId="0" applyNumberFormat="1" applyFont="1" applyProtection="1">
      <protection hidden="1"/>
    </xf>
    <xf numFmtId="0" fontId="5" fillId="0" borderId="0" xfId="0" applyFont="1" applyProtection="1">
      <protection hidden="1"/>
    </xf>
    <xf numFmtId="0" fontId="9" fillId="11" borderId="4" xfId="0" applyFont="1" applyFill="1" applyBorder="1" applyAlignment="1" applyProtection="1">
      <alignment horizontal="center"/>
      <protection hidden="1"/>
    </xf>
    <xf numFmtId="0" fontId="10" fillId="11" borderId="4" xfId="0" applyFont="1" applyFill="1" applyBorder="1" applyAlignment="1" applyProtection="1">
      <alignment horizontal="center"/>
      <protection hidden="1"/>
    </xf>
    <xf numFmtId="4" fontId="10" fillId="11" borderId="4" xfId="0" applyNumberFormat="1" applyFont="1" applyFill="1" applyBorder="1" applyAlignment="1" applyProtection="1">
      <alignment horizontal="center"/>
      <protection hidden="1"/>
    </xf>
    <xf numFmtId="0" fontId="11" fillId="0" borderId="0" xfId="0" applyFont="1" applyProtection="1">
      <protection hidden="1"/>
    </xf>
    <xf numFmtId="1" fontId="3" fillId="0" borderId="0" xfId="0" applyNumberFormat="1" applyFont="1" applyAlignment="1" applyProtection="1">
      <alignment horizontal="left" vertical="center"/>
      <protection hidden="1"/>
    </xf>
    <xf numFmtId="1" fontId="3" fillId="0" borderId="0" xfId="0" applyNumberFormat="1" applyFont="1" applyAlignment="1" applyProtection="1">
      <alignment horizontal="right" vertical="center"/>
      <protection hidden="1"/>
    </xf>
    <xf numFmtId="4" fontId="3" fillId="0" borderId="0" xfId="0" applyNumberFormat="1" applyFont="1" applyAlignment="1" applyProtection="1">
      <alignment horizontal="right" vertical="center"/>
      <protection hidden="1"/>
    </xf>
    <xf numFmtId="164" fontId="3" fillId="0" borderId="0" xfId="0" applyNumberFormat="1" applyFont="1" applyAlignment="1" applyProtection="1">
      <alignment horizontal="right" vertical="center"/>
      <protection hidden="1"/>
    </xf>
    <xf numFmtId="0" fontId="12" fillId="0" borderId="0" xfId="0" applyFont="1" applyProtection="1">
      <protection hidden="1"/>
    </xf>
    <xf numFmtId="0" fontId="12" fillId="0" borderId="0" xfId="0" quotePrefix="1" applyFont="1" applyProtection="1">
      <protection hidden="1"/>
    </xf>
    <xf numFmtId="0" fontId="12" fillId="0" borderId="0" xfId="0" applyFont="1"/>
    <xf numFmtId="0" fontId="13" fillId="0" borderId="0" xfId="0" applyFont="1" applyProtection="1">
      <protection hidden="1"/>
    </xf>
    <xf numFmtId="0" fontId="14" fillId="0" borderId="0" xfId="0" applyFont="1" applyProtection="1">
      <protection hidden="1"/>
    </xf>
    <xf numFmtId="0" fontId="12" fillId="0" borderId="7" xfId="0" applyFont="1" applyBorder="1" applyAlignment="1" applyProtection="1">
      <alignment textRotation="90"/>
      <protection hidden="1"/>
    </xf>
    <xf numFmtId="0" fontId="12" fillId="0" borderId="2" xfId="0" applyFont="1" applyBorder="1" applyAlignment="1" applyProtection="1">
      <alignment textRotation="90"/>
      <protection hidden="1"/>
    </xf>
    <xf numFmtId="0" fontId="12" fillId="10" borderId="2" xfId="0" applyFont="1" applyFill="1" applyBorder="1" applyAlignment="1" applyProtection="1">
      <alignment textRotation="90"/>
      <protection hidden="1"/>
    </xf>
    <xf numFmtId="0" fontId="12" fillId="0" borderId="0" xfId="0" applyFont="1" applyAlignment="1" applyProtection="1">
      <alignment horizontal="center"/>
      <protection hidden="1"/>
    </xf>
    <xf numFmtId="2" fontId="12" fillId="0" borderId="0" xfId="0" applyNumberFormat="1" applyFont="1" applyProtection="1">
      <protection hidden="1"/>
    </xf>
    <xf numFmtId="0" fontId="12" fillId="0" borderId="8" xfId="0" applyFont="1" applyBorder="1" applyProtection="1">
      <protection hidden="1"/>
    </xf>
    <xf numFmtId="0" fontId="12" fillId="0" borderId="4" xfId="0" applyFont="1" applyBorder="1" applyProtection="1">
      <protection hidden="1"/>
    </xf>
    <xf numFmtId="0" fontId="12" fillId="0" borderId="9" xfId="0" applyFont="1" applyBorder="1" applyProtection="1">
      <protection hidden="1"/>
    </xf>
    <xf numFmtId="0" fontId="12" fillId="0" borderId="1" xfId="0" applyFont="1" applyBorder="1" applyProtection="1">
      <protection hidden="1"/>
    </xf>
    <xf numFmtId="0" fontId="15" fillId="0" borderId="0" xfId="0" applyFont="1" applyProtection="1">
      <protection hidden="1"/>
    </xf>
    <xf numFmtId="0" fontId="16" fillId="2" borderId="0" xfId="1" applyFont="1" applyFill="1"/>
    <xf numFmtId="0" fontId="16" fillId="3" borderId="0" xfId="1" applyFont="1" applyFill="1"/>
    <xf numFmtId="0" fontId="16" fillId="3" borderId="0" xfId="1" applyFont="1" applyFill="1" applyAlignment="1">
      <alignment horizontal="left" vertical="center"/>
    </xf>
    <xf numFmtId="0" fontId="17" fillId="5" borderId="1" xfId="1" applyFont="1" applyFill="1" applyBorder="1" applyAlignment="1">
      <alignment horizontal="center"/>
    </xf>
    <xf numFmtId="0" fontId="17" fillId="5" borderId="1" xfId="1" applyFont="1" applyFill="1" applyBorder="1" applyAlignment="1">
      <alignment horizontal="center" vertical="center"/>
    </xf>
    <xf numFmtId="0" fontId="16" fillId="3" borderId="0" xfId="1" applyFont="1" applyFill="1" applyAlignment="1">
      <alignment horizontal="center"/>
    </xf>
    <xf numFmtId="0" fontId="17" fillId="5" borderId="2" xfId="1" applyFont="1" applyFill="1" applyBorder="1" applyAlignment="1">
      <alignment horizontal="center"/>
    </xf>
    <xf numFmtId="0" fontId="17" fillId="5" borderId="2" xfId="1" applyFont="1" applyFill="1" applyBorder="1" applyAlignment="1">
      <alignment horizontal="center" vertical="center"/>
    </xf>
    <xf numFmtId="0" fontId="19" fillId="8" borderId="0" xfId="2" applyFont="1" applyFill="1" applyAlignment="1">
      <alignment horizontal="left" indent="1"/>
    </xf>
    <xf numFmtId="0" fontId="17" fillId="8" borderId="3" xfId="0" applyFont="1" applyFill="1" applyBorder="1"/>
    <xf numFmtId="165" fontId="16" fillId="8" borderId="3" xfId="0" applyNumberFormat="1" applyFont="1" applyFill="1" applyBorder="1"/>
    <xf numFmtId="3" fontId="16" fillId="8" borderId="3" xfId="1" applyNumberFormat="1" applyFont="1" applyFill="1" applyBorder="1"/>
    <xf numFmtId="0" fontId="16" fillId="9" borderId="4" xfId="1" applyFont="1" applyFill="1" applyBorder="1" applyAlignment="1" applyProtection="1">
      <alignment horizontal="center"/>
      <protection hidden="1"/>
    </xf>
    <xf numFmtId="0" fontId="16" fillId="9" borderId="4" xfId="0" applyFont="1" applyFill="1" applyBorder="1" applyProtection="1">
      <protection hidden="1"/>
    </xf>
    <xf numFmtId="165" fontId="16" fillId="9" borderId="4" xfId="0" applyNumberFormat="1" applyFont="1" applyFill="1" applyBorder="1" applyProtection="1">
      <protection hidden="1"/>
    </xf>
    <xf numFmtId="3" fontId="16" fillId="0" borderId="4" xfId="1" applyNumberFormat="1" applyFont="1" applyBorder="1" applyProtection="1">
      <protection locked="0"/>
    </xf>
    <xf numFmtId="165" fontId="16" fillId="9" borderId="4" xfId="0" applyNumberFormat="1" applyFont="1" applyFill="1" applyBorder="1"/>
    <xf numFmtId="0" fontId="16" fillId="9" borderId="4" xfId="0" applyFont="1" applyFill="1" applyBorder="1"/>
    <xf numFmtId="0" fontId="16" fillId="4" borderId="0" xfId="1" applyFont="1" applyFill="1"/>
    <xf numFmtId="0" fontId="16" fillId="0" borderId="0" xfId="1" applyFont="1"/>
    <xf numFmtId="0" fontId="17" fillId="3" borderId="0" xfId="1" applyFont="1" applyFill="1" applyAlignment="1">
      <alignment horizontal="center" vertical="center"/>
    </xf>
    <xf numFmtId="0" fontId="12" fillId="2" borderId="0" xfId="0" applyFont="1" applyFill="1"/>
    <xf numFmtId="0" fontId="0" fillId="13" borderId="0" xfId="0" applyFill="1"/>
    <xf numFmtId="0" fontId="26" fillId="12" borderId="0" xfId="4" applyFill="1" applyBorder="1" applyAlignment="1" applyProtection="1"/>
    <xf numFmtId="0" fontId="0" fillId="9" borderId="0" xfId="0" applyFill="1"/>
    <xf numFmtId="0" fontId="25" fillId="9" borderId="0" xfId="0" applyFont="1" applyFill="1" applyAlignment="1">
      <alignment horizontal="left" vertical="center"/>
    </xf>
    <xf numFmtId="0" fontId="0" fillId="9" borderId="0" xfId="0" applyFill="1" applyAlignment="1">
      <alignment horizontal="right"/>
    </xf>
    <xf numFmtId="0" fontId="25" fillId="9" borderId="0" xfId="0" applyFont="1" applyFill="1" applyProtection="1">
      <protection locked="0"/>
    </xf>
    <xf numFmtId="0" fontId="0" fillId="0" borderId="4" xfId="0" applyBorder="1" applyAlignment="1" applyProtection="1">
      <alignment horizontal="left"/>
      <protection locked="0"/>
    </xf>
    <xf numFmtId="0" fontId="0" fillId="9" borderId="0" xfId="0" applyFill="1" applyProtection="1">
      <protection locked="0"/>
    </xf>
    <xf numFmtId="166" fontId="0" fillId="0" borderId="4" xfId="0" applyNumberFormat="1" applyBorder="1" applyAlignment="1" applyProtection="1">
      <alignment horizontal="left"/>
      <protection locked="0"/>
    </xf>
    <xf numFmtId="167" fontId="0" fillId="0" borderId="4" xfId="0" applyNumberFormat="1" applyBorder="1" applyAlignment="1" applyProtection="1">
      <alignment horizontal="left"/>
      <protection locked="0"/>
    </xf>
    <xf numFmtId="0" fontId="0" fillId="9" borderId="3" xfId="0" applyFill="1" applyBorder="1"/>
    <xf numFmtId="0" fontId="0" fillId="9" borderId="5" xfId="0" applyFill="1" applyBorder="1"/>
    <xf numFmtId="0" fontId="25" fillId="9" borderId="0" xfId="0" applyFont="1" applyFill="1"/>
    <xf numFmtId="0" fontId="30" fillId="9" borderId="0" xfId="2" applyFont="1" applyFill="1"/>
    <xf numFmtId="0" fontId="29" fillId="9" borderId="0" xfId="0" applyFont="1" applyFill="1" applyAlignment="1">
      <alignment vertical="center"/>
    </xf>
    <xf numFmtId="0" fontId="0" fillId="9" borderId="0" xfId="0" applyFill="1" applyAlignment="1">
      <alignment horizontal="right" indent="1"/>
    </xf>
    <xf numFmtId="0" fontId="0" fillId="9" borderId="13" xfId="0" applyFill="1" applyBorder="1" applyAlignment="1">
      <alignment horizontal="right" indent="1"/>
    </xf>
    <xf numFmtId="0" fontId="30" fillId="11" borderId="10" xfId="2" applyFont="1" applyFill="1" applyBorder="1" applyAlignment="1">
      <alignment horizontal="center"/>
    </xf>
    <xf numFmtId="0" fontId="30" fillId="11" borderId="5" xfId="2" applyFont="1" applyFill="1" applyBorder="1" applyAlignment="1">
      <alignment horizontal="center"/>
    </xf>
    <xf numFmtId="0" fontId="30" fillId="11" borderId="8" xfId="2" applyFont="1" applyFill="1" applyBorder="1" applyAlignment="1">
      <alignment horizontal="center"/>
    </xf>
    <xf numFmtId="14" fontId="31" fillId="7" borderId="10" xfId="2" applyNumberFormat="1" applyFont="1" applyFill="1" applyBorder="1" applyAlignment="1" applyProtection="1">
      <alignment horizontal="center" vertical="center"/>
      <protection locked="0"/>
    </xf>
    <xf numFmtId="14" fontId="31" fillId="7" borderId="5" xfId="2" applyNumberFormat="1" applyFont="1" applyFill="1" applyBorder="1" applyAlignment="1" applyProtection="1">
      <alignment horizontal="center" vertical="center"/>
      <protection locked="0"/>
    </xf>
    <xf numFmtId="14" fontId="31" fillId="7" borderId="8" xfId="2" applyNumberFormat="1" applyFont="1" applyFill="1" applyBorder="1" applyAlignment="1" applyProtection="1">
      <alignment horizontal="center" vertical="center"/>
      <protection locked="0"/>
    </xf>
    <xf numFmtId="0" fontId="0" fillId="0" borderId="11"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167" fontId="0" fillId="0" borderId="10" xfId="0" applyNumberFormat="1" applyBorder="1" applyAlignment="1" applyProtection="1">
      <alignment horizontal="left"/>
      <protection locked="0"/>
    </xf>
    <xf numFmtId="167" fontId="0" fillId="0" borderId="8" xfId="0" applyNumberFormat="1" applyBorder="1" applyAlignment="1" applyProtection="1">
      <alignment horizontal="left"/>
      <protection locked="0"/>
    </xf>
    <xf numFmtId="0" fontId="30" fillId="7" borderId="10" xfId="2" applyFont="1" applyFill="1" applyBorder="1" applyAlignment="1" applyProtection="1">
      <alignment horizontal="center"/>
      <protection locked="0"/>
    </xf>
    <xf numFmtId="0" fontId="30" fillId="7" borderId="5" xfId="2" applyFont="1" applyFill="1" applyBorder="1" applyAlignment="1" applyProtection="1">
      <alignment horizontal="center"/>
      <protection locked="0"/>
    </xf>
    <xf numFmtId="0" fontId="30" fillId="7" borderId="8" xfId="2" applyFont="1" applyFill="1" applyBorder="1" applyAlignment="1" applyProtection="1">
      <alignment horizontal="center"/>
      <protection locked="0"/>
    </xf>
    <xf numFmtId="169" fontId="0" fillId="0" borderId="10" xfId="0" applyNumberFormat="1" applyBorder="1" applyAlignment="1" applyProtection="1">
      <alignment horizontal="left"/>
      <protection locked="0"/>
    </xf>
    <xf numFmtId="169" fontId="0" fillId="0" borderId="8" xfId="0" applyNumberFormat="1" applyBorder="1" applyAlignment="1" applyProtection="1">
      <alignment horizontal="left"/>
      <protection locked="0"/>
    </xf>
    <xf numFmtId="170" fontId="0" fillId="0" borderId="10" xfId="0" applyNumberFormat="1" applyBorder="1" applyAlignment="1" applyProtection="1">
      <alignment horizontal="left"/>
      <protection locked="0"/>
    </xf>
    <xf numFmtId="170" fontId="0" fillId="0" borderId="8" xfId="0" applyNumberFormat="1" applyBorder="1" applyAlignment="1" applyProtection="1">
      <alignment horizontal="left"/>
      <protection locked="0"/>
    </xf>
    <xf numFmtId="171" fontId="0" fillId="0" borderId="10" xfId="0" applyNumberFormat="1" applyBorder="1" applyAlignment="1" applyProtection="1">
      <alignment horizontal="left"/>
      <protection locked="0"/>
    </xf>
    <xf numFmtId="171" fontId="0" fillId="0" borderId="8" xfId="0" applyNumberFormat="1" applyBorder="1" applyAlignment="1" applyProtection="1">
      <alignment horizontal="left"/>
      <protection locked="0"/>
    </xf>
    <xf numFmtId="166" fontId="0" fillId="0" borderId="10" xfId="0" applyNumberFormat="1" applyBorder="1" applyAlignment="1" applyProtection="1">
      <alignment horizontal="left"/>
      <protection locked="0"/>
    </xf>
    <xf numFmtId="166" fontId="0" fillId="0" borderId="8" xfId="0" applyNumberFormat="1" applyBorder="1" applyAlignment="1" applyProtection="1">
      <alignment horizontal="left"/>
      <protection locked="0"/>
    </xf>
    <xf numFmtId="0" fontId="24" fillId="4" borderId="0" xfId="1" applyFont="1" applyFill="1" applyAlignment="1">
      <alignment horizontal="center" vertical="center"/>
    </xf>
    <xf numFmtId="0" fontId="17" fillId="6" borderId="1" xfId="1" applyFont="1" applyFill="1" applyBorder="1" applyAlignment="1">
      <alignment horizontal="center" vertical="top" wrapText="1"/>
    </xf>
    <xf numFmtId="0" fontId="18" fillId="6" borderId="2" xfId="0" applyFont="1" applyFill="1" applyBorder="1" applyAlignment="1">
      <alignment horizontal="center" vertical="top" wrapText="1"/>
    </xf>
    <xf numFmtId="165" fontId="22" fillId="9" borderId="4" xfId="1" applyNumberFormat="1" applyFont="1" applyFill="1" applyBorder="1" applyAlignment="1">
      <alignment horizontal="right" vertical="center"/>
    </xf>
    <xf numFmtId="165" fontId="23" fillId="9" borderId="4" xfId="0" applyNumberFormat="1" applyFont="1" applyFill="1" applyBorder="1" applyAlignment="1">
      <alignment horizontal="right" vertical="center"/>
    </xf>
    <xf numFmtId="0" fontId="27" fillId="3" borderId="6" xfId="1" applyFont="1" applyFill="1" applyBorder="1" applyAlignment="1">
      <alignment horizontal="right"/>
    </xf>
    <xf numFmtId="0" fontId="27" fillId="3" borderId="9" xfId="1" applyFont="1" applyFill="1" applyBorder="1" applyAlignment="1">
      <alignment horizontal="right"/>
    </xf>
    <xf numFmtId="0" fontId="27" fillId="3" borderId="0" xfId="1" applyFont="1" applyFill="1" applyAlignment="1">
      <alignment horizontal="right"/>
    </xf>
    <xf numFmtId="0" fontId="27" fillId="3" borderId="13" xfId="1" applyFont="1" applyFill="1" applyBorder="1" applyAlignment="1">
      <alignment horizontal="right"/>
    </xf>
    <xf numFmtId="0" fontId="6" fillId="11" borderId="10" xfId="0" applyFont="1" applyFill="1" applyBorder="1" applyAlignment="1" applyProtection="1">
      <alignment horizontal="center" vertical="center"/>
      <protection hidden="1"/>
    </xf>
    <xf numFmtId="0" fontId="6" fillId="11" borderId="5" xfId="0" applyFont="1" applyFill="1" applyBorder="1" applyAlignment="1" applyProtection="1">
      <alignment horizontal="center" vertical="center"/>
      <protection hidden="1"/>
    </xf>
    <xf numFmtId="0" fontId="6" fillId="11" borderId="8" xfId="0" applyFont="1" applyFill="1" applyBorder="1" applyAlignment="1" applyProtection="1">
      <alignment horizontal="center" vertical="center"/>
      <protection hidden="1"/>
    </xf>
    <xf numFmtId="168" fontId="3" fillId="0" borderId="1" xfId="0" applyNumberFormat="1" applyFont="1" applyBorder="1" applyAlignment="1" applyProtection="1">
      <alignment horizontal="center" vertical="center" textRotation="90"/>
      <protection hidden="1"/>
    </xf>
    <xf numFmtId="168" fontId="3" fillId="0" borderId="2" xfId="0" applyNumberFormat="1" applyFont="1" applyBorder="1" applyAlignment="1" applyProtection="1">
      <alignment horizontal="center" vertical="center" textRotation="90"/>
      <protection hidden="1"/>
    </xf>
    <xf numFmtId="4" fontId="7" fillId="0" borderId="11" xfId="0" applyNumberFormat="1" applyFont="1" applyBorder="1" applyAlignment="1" applyProtection="1">
      <alignment horizontal="center" vertical="center" wrapText="1"/>
      <protection hidden="1"/>
    </xf>
    <xf numFmtId="4" fontId="7" fillId="0" borderId="6" xfId="0" applyNumberFormat="1" applyFont="1" applyBorder="1" applyAlignment="1" applyProtection="1">
      <alignment horizontal="center" vertical="center" wrapText="1"/>
      <protection hidden="1"/>
    </xf>
    <xf numFmtId="4" fontId="7" fillId="0" borderId="12" xfId="0" applyNumberFormat="1" applyFont="1" applyBorder="1" applyAlignment="1" applyProtection="1">
      <alignment horizontal="center" vertical="center" wrapText="1"/>
      <protection hidden="1"/>
    </xf>
    <xf numFmtId="4" fontId="7" fillId="0" borderId="3" xfId="0" applyNumberFormat="1" applyFont="1" applyBorder="1" applyAlignment="1" applyProtection="1">
      <alignment horizontal="center" vertical="center" wrapText="1"/>
      <protection hidden="1"/>
    </xf>
    <xf numFmtId="164" fontId="8" fillId="0" borderId="6" xfId="0" applyNumberFormat="1" applyFont="1" applyBorder="1" applyAlignment="1" applyProtection="1">
      <alignment horizontal="center" vertical="center"/>
      <protection hidden="1"/>
    </xf>
    <xf numFmtId="164" fontId="8" fillId="0" borderId="9" xfId="0" applyNumberFormat="1" applyFont="1" applyBorder="1" applyAlignment="1" applyProtection="1">
      <alignment horizontal="center" vertical="center"/>
      <protection hidden="1"/>
    </xf>
    <xf numFmtId="164" fontId="8" fillId="0" borderId="3" xfId="0" applyNumberFormat="1" applyFont="1" applyBorder="1" applyAlignment="1" applyProtection="1">
      <alignment horizontal="center" vertical="center"/>
      <protection hidden="1"/>
    </xf>
    <xf numFmtId="164" fontId="8" fillId="0" borderId="7" xfId="0" applyNumberFormat="1" applyFont="1" applyBorder="1" applyAlignment="1" applyProtection="1">
      <alignment horizontal="center" vertical="center"/>
      <protection hidden="1"/>
    </xf>
    <xf numFmtId="0" fontId="0" fillId="12" borderId="0" xfId="0" applyFill="1" applyProtection="1"/>
    <xf numFmtId="0" fontId="28" fillId="12" borderId="0" xfId="0" applyFont="1" applyFill="1" applyAlignment="1" applyProtection="1">
      <alignment horizontal="center"/>
    </xf>
    <xf numFmtId="0" fontId="28" fillId="12" borderId="0" xfId="0" applyFont="1" applyFill="1" applyAlignment="1" applyProtection="1">
      <alignment horizontal="center" vertical="center"/>
    </xf>
    <xf numFmtId="0" fontId="0" fillId="12" borderId="0" xfId="0" applyFill="1" applyAlignment="1" applyProtection="1">
      <alignment horizontal="right" indent="1"/>
    </xf>
    <xf numFmtId="0" fontId="25" fillId="12" borderId="0" xfId="0" applyFont="1" applyFill="1" applyProtection="1"/>
    <xf numFmtId="0" fontId="0" fillId="12" borderId="0" xfId="0" applyFill="1" applyAlignment="1" applyProtection="1">
      <alignment horizontal="left"/>
    </xf>
    <xf numFmtId="3" fontId="0" fillId="12" borderId="0" xfId="0" applyNumberFormat="1" applyFill="1" applyAlignment="1" applyProtection="1">
      <alignment horizontal="left"/>
    </xf>
    <xf numFmtId="167" fontId="0" fillId="12" borderId="0" xfId="0" applyNumberFormat="1" applyFill="1" applyAlignment="1" applyProtection="1">
      <alignment horizontal="left"/>
    </xf>
    <xf numFmtId="0" fontId="0" fillId="12" borderId="3" xfId="0" applyFill="1" applyBorder="1" applyProtection="1"/>
  </cellXfs>
  <cellStyles count="5">
    <cellStyle name="Hypertextové prepojenie" xfId="4" builtinId="8"/>
    <cellStyle name="Normálna" xfId="0" builtinId="0"/>
    <cellStyle name="Normálna 2" xfId="3" xr:uid="{DA5CD6D5-2066-41AE-AB46-8E5BB0D9DD61}"/>
    <cellStyle name="normálne_OLCennik" xfId="1" xr:uid="{EE401523-048A-4CE2-A943-F702C047DD4F}"/>
    <cellStyle name="normální_OL04Z" xfId="2" xr:uid="{305941B6-9F17-43D2-B62C-CDD08CA31E75}"/>
  </cellStyles>
  <dxfs count="20">
    <dxf>
      <border>
        <left style="hair">
          <color auto="1"/>
        </left>
        <right style="hair">
          <color auto="1"/>
        </right>
        <top style="hair">
          <color auto="1"/>
        </top>
        <bottom style="hair">
          <color auto="1"/>
        </bottom>
        <vertical/>
        <horizontal/>
      </border>
    </dxf>
    <dxf>
      <font>
        <strike val="0"/>
        <outline val="0"/>
        <shadow val="0"/>
        <u val="none"/>
        <vertAlign val="baseline"/>
        <sz val="10"/>
        <name val="Arial Narrow"/>
        <family val="2"/>
        <charset val="238"/>
        <scheme val="none"/>
      </font>
      <numFmt numFmtId="0" formatCode="General"/>
      <border diagonalUp="0" diagonalDown="0">
        <left style="hair">
          <color indexed="64"/>
        </left>
        <right style="hair">
          <color indexed="64"/>
        </right>
        <top style="hair">
          <color indexed="64"/>
        </top>
        <bottom style="hair">
          <color indexed="64"/>
        </bottom>
      </border>
      <protection locked="1" hidden="1"/>
    </dxf>
    <dxf>
      <font>
        <strike val="0"/>
        <outline val="0"/>
        <shadow val="0"/>
        <u val="none"/>
        <vertAlign val="baseline"/>
        <sz val="10"/>
        <name val="Arial Narrow"/>
        <family val="2"/>
        <charset val="238"/>
        <scheme val="none"/>
      </font>
      <numFmt numFmtId="0" formatCode="General"/>
      <border diagonalUp="0" diagonalDown="0" outline="0">
        <left style="hair">
          <color indexed="64"/>
        </left>
        <right style="hair">
          <color indexed="64"/>
        </right>
        <top style="hair">
          <color indexed="64"/>
        </top>
        <bottom style="hair">
          <color indexed="64"/>
        </bottom>
      </border>
      <protection locked="1" hidden="1"/>
    </dxf>
    <dxf>
      <font>
        <strike val="0"/>
        <outline val="0"/>
        <shadow val="0"/>
        <u val="none"/>
        <vertAlign val="baseline"/>
        <sz val="10"/>
        <name val="Arial Narrow"/>
        <family val="2"/>
        <charset val="238"/>
        <scheme val="none"/>
      </font>
      <numFmt numFmtId="0" formatCode="General"/>
      <border diagonalUp="0" diagonalDown="0" outline="0">
        <left style="hair">
          <color indexed="64"/>
        </left>
        <right style="hair">
          <color indexed="64"/>
        </right>
        <top style="hair">
          <color indexed="64"/>
        </top>
        <bottom style="hair">
          <color indexed="64"/>
        </bottom>
      </border>
      <protection locked="1" hidden="1"/>
    </dxf>
    <dxf>
      <font>
        <strike val="0"/>
        <outline val="0"/>
        <shadow val="0"/>
        <u val="none"/>
        <vertAlign val="baseline"/>
        <sz val="10"/>
        <name val="Arial Narrow"/>
        <family val="2"/>
        <charset val="238"/>
        <scheme val="none"/>
      </font>
      <numFmt numFmtId="0" formatCode="General"/>
      <border diagonalUp="0" diagonalDown="0" outline="0">
        <left style="hair">
          <color indexed="64"/>
        </left>
        <right style="hair">
          <color indexed="64"/>
        </right>
        <top style="hair">
          <color indexed="64"/>
        </top>
        <bottom style="hair">
          <color indexed="64"/>
        </bottom>
      </border>
      <protection locked="1" hidden="1"/>
    </dxf>
    <dxf>
      <font>
        <strike val="0"/>
        <outline val="0"/>
        <shadow val="0"/>
        <u val="none"/>
        <vertAlign val="baseline"/>
        <sz val="10"/>
        <name val="Arial Narrow"/>
        <family val="2"/>
        <charset val="238"/>
        <scheme val="none"/>
      </font>
      <border diagonalUp="0" diagonalDown="0" outline="0">
        <left/>
        <right style="hair">
          <color indexed="64"/>
        </right>
        <top style="hair">
          <color indexed="64"/>
        </top>
        <bottom style="hair">
          <color indexed="64"/>
        </bottom>
      </border>
      <protection locked="1" hidden="1"/>
    </dxf>
    <dxf>
      <border outline="0">
        <top style="hair">
          <color indexed="64"/>
        </top>
      </border>
    </dxf>
    <dxf>
      <border outline="0">
        <right style="hair">
          <color indexed="64"/>
        </right>
      </border>
    </dxf>
    <dxf>
      <font>
        <strike val="0"/>
        <outline val="0"/>
        <shadow val="0"/>
        <u val="none"/>
        <vertAlign val="baseline"/>
        <sz val="10"/>
        <name val="Arial Narrow"/>
        <family val="2"/>
        <charset val="238"/>
        <scheme val="none"/>
      </font>
      <protection locked="1" hidden="1"/>
    </dxf>
    <dxf>
      <border outline="0">
        <bottom style="hair">
          <color indexed="64"/>
        </bottom>
      </border>
    </dxf>
    <dxf>
      <font>
        <strike val="0"/>
        <outline val="0"/>
        <shadow val="0"/>
        <u val="none"/>
        <vertAlign val="baseline"/>
        <sz val="10"/>
        <name val="Arial Narrow"/>
        <family val="2"/>
        <charset val="238"/>
        <scheme val="none"/>
      </font>
      <fill>
        <patternFill patternType="solid">
          <fgColor indexed="64"/>
          <bgColor rgb="FF7030A0"/>
        </patternFill>
      </fill>
      <alignment horizontal="general" vertical="bottom" textRotation="90" wrapText="0" indent="0" justifyLastLine="0" shrinkToFit="0" readingOrder="0"/>
      <border diagonalUp="0" diagonalDown="0" outline="0">
        <left style="hair">
          <color indexed="64"/>
        </left>
        <right style="hair">
          <color indexed="64"/>
        </right>
        <top/>
        <bottom/>
      </border>
      <protection locked="1" hidden="1"/>
    </dxf>
    <dxf>
      <font>
        <strike val="0"/>
        <outline val="0"/>
        <shadow val="0"/>
        <u val="none"/>
        <vertAlign val="baseline"/>
        <sz val="10"/>
        <name val="Arial Narrow"/>
        <family val="2"/>
        <charset val="238"/>
        <scheme val="none"/>
      </font>
      <fill>
        <patternFill patternType="none">
          <fgColor indexed="64"/>
          <bgColor auto="1"/>
        </patternFill>
      </fill>
      <protection locked="1" hidden="1"/>
    </dxf>
    <dxf>
      <font>
        <strike val="0"/>
        <outline val="0"/>
        <shadow val="0"/>
        <u val="none"/>
        <vertAlign val="baseline"/>
        <sz val="10"/>
        <name val="Arial Narrow"/>
        <family val="2"/>
        <charset val="238"/>
        <scheme val="none"/>
      </font>
      <fill>
        <patternFill patternType="none">
          <fgColor indexed="64"/>
          <bgColor auto="1"/>
        </patternFill>
      </fill>
      <protection locked="1" hidden="1"/>
    </dxf>
    <dxf>
      <font>
        <strike val="0"/>
        <outline val="0"/>
        <shadow val="0"/>
        <u val="none"/>
        <vertAlign val="baseline"/>
        <sz val="10"/>
        <name val="Arial Narrow"/>
        <family val="2"/>
        <charset val="238"/>
        <scheme val="none"/>
      </font>
      <fill>
        <patternFill patternType="none">
          <fgColor indexed="64"/>
          <bgColor auto="1"/>
        </patternFill>
      </fill>
      <protection locked="1" hidden="1"/>
    </dxf>
    <dxf>
      <font>
        <strike val="0"/>
        <outline val="0"/>
        <shadow val="0"/>
        <u val="none"/>
        <vertAlign val="baseline"/>
        <sz val="10"/>
        <name val="Arial Narrow"/>
        <family val="2"/>
        <charset val="238"/>
        <scheme val="none"/>
      </font>
      <numFmt numFmtId="2" formatCode="0.00"/>
      <fill>
        <patternFill patternType="none">
          <fgColor indexed="64"/>
          <bgColor auto="1"/>
        </patternFill>
      </fill>
      <protection locked="1" hidden="1"/>
    </dxf>
    <dxf>
      <font>
        <strike val="0"/>
        <outline val="0"/>
        <shadow val="0"/>
        <u val="none"/>
        <vertAlign val="baseline"/>
        <sz val="10"/>
        <name val="Arial Narrow"/>
        <family val="2"/>
        <charset val="238"/>
        <scheme val="none"/>
      </font>
      <numFmt numFmtId="0" formatCode="General"/>
      <protection locked="1" hidden="1"/>
    </dxf>
    <dxf>
      <font>
        <strike val="0"/>
        <outline val="0"/>
        <shadow val="0"/>
        <u val="none"/>
        <vertAlign val="baseline"/>
        <sz val="10"/>
        <name val="Arial Narrow"/>
        <family val="2"/>
        <charset val="238"/>
        <scheme val="none"/>
      </font>
      <fill>
        <patternFill patternType="none">
          <fgColor indexed="64"/>
          <bgColor auto="1"/>
        </patternFill>
      </fill>
      <protection locked="1" hidden="1"/>
    </dxf>
    <dxf>
      <font>
        <strike val="0"/>
        <outline val="0"/>
        <shadow val="0"/>
        <u val="none"/>
        <vertAlign val="baseline"/>
        <sz val="10"/>
        <name val="Arial Narrow"/>
        <family val="2"/>
        <charset val="238"/>
        <scheme val="none"/>
      </font>
      <fill>
        <patternFill patternType="none">
          <fgColor indexed="64"/>
          <bgColor auto="1"/>
        </patternFill>
      </fill>
      <alignment horizontal="center" vertical="bottom" textRotation="0" wrapText="0" indent="0" justifyLastLine="0" shrinkToFit="0" readingOrder="0"/>
      <protection locked="1" hidden="1"/>
    </dxf>
    <dxf>
      <font>
        <strike val="0"/>
        <outline val="0"/>
        <shadow val="0"/>
        <u val="none"/>
        <vertAlign val="baseline"/>
        <sz val="10"/>
        <name val="Arial Narrow"/>
        <family val="2"/>
        <charset val="238"/>
        <scheme val="none"/>
      </font>
      <fill>
        <patternFill patternType="none">
          <fgColor indexed="64"/>
          <bgColor auto="1"/>
        </patternFill>
      </fill>
      <protection locked="1" hidden="1"/>
    </dxf>
    <dxf>
      <font>
        <strike val="0"/>
        <outline val="0"/>
        <shadow val="0"/>
        <u val="none"/>
        <vertAlign val="baseline"/>
        <sz val="10"/>
        <name val="Arial Narrow"/>
        <family val="2"/>
        <charset val="238"/>
        <scheme val="none"/>
      </font>
      <fill>
        <patternFill patternType="none">
          <fgColor indexed="64"/>
          <bgColor auto="1"/>
        </patternFill>
      </fill>
      <protection locked="1" hidden="1"/>
    </dxf>
  </dxfs>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17/10/relationships/person" Target="persons/person0.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D170FAC-B170-4A06-8C59-E1A38A0C0D26}" name="Cenník" displayName="Cenník" ref="B6:E474" totalsRowShown="0" headerRowDxfId="19" dataDxfId="18">
  <sortState xmlns:xlrd2="http://schemas.microsoft.com/office/spreadsheetml/2017/richdata2" ref="B7:E474">
    <sortCondition ref="B7:B474"/>
  </sortState>
  <tableColumns count="4">
    <tableColumn id="1" xr3:uid="{E27A4E39-BCA1-45E6-B596-98039A29DC15}" name="Kód" dataDxfId="17"/>
    <tableColumn id="2" xr3:uid="{376116C0-A03D-4E1D-A1F2-9C29D8D6024D}" name="Názov" dataDxfId="16"/>
    <tableColumn id="4" xr3:uid="{696D9790-F36F-4EE4-84C6-F32CB3D9B73D}" name="KódN" dataDxfId="15">
      <calculatedColumnFormula>Cenník[[#This Row],[Kód]]</calculatedColumnFormula>
    </tableColumn>
    <tableColumn id="3" xr3:uid="{6FCA2B03-1EFE-4518-9A29-4732BA8F5F48}" name="JC" dataDxfId="14"/>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3B336D6-14A3-46ED-B2F4-C1A5AAD02EA2}" name="CenníkNázov" displayName="CenníkNázov" ref="G6:G474" totalsRowShown="0" headerRowDxfId="13" dataDxfId="12">
  <sortState xmlns:xlrd2="http://schemas.microsoft.com/office/spreadsheetml/2017/richdata2" ref="G7:G474">
    <sortCondition ref="G7:G474"/>
  </sortState>
  <tableColumns count="1">
    <tableColumn id="1" xr3:uid="{36450ABB-AE37-477D-8558-DA6A1AD78A91}" name="Názov" dataDxfId="11"/>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473B308-E4E4-4B69-AC1B-C14654A570F0}" name="Výskyt" displayName="Výskyt" ref="I6:M474" totalsRowShown="0" headerRowDxfId="10" dataDxfId="8" headerRowBorderDxfId="9" tableBorderDxfId="7" totalsRowBorderDxfId="6">
  <tableColumns count="5">
    <tableColumn id="1" xr3:uid="{8061FFBF-80D0-41BC-A897-04317A6BA1BA}" name="Kód" dataDxfId="5">
      <calculatedColumnFormula>Cenník[[#This Row],[Kód]]</calculatedColumnFormula>
    </tableColumn>
    <tableColumn id="2" xr3:uid="{91125303-DB11-4A88-A1B9-6CFDB9122186}" name="ks" dataDxfId="4">
      <calculatedColumnFormula>Výskyt[[#This Row],[1]]</calculatedColumnFormula>
    </tableColumn>
    <tableColumn id="3" xr3:uid="{37E3053D-FC14-421C-87E4-9BF5F2C30C83}" name="poradie" dataDxfId="3">
      <calculatedColumnFormula>IFERROR(RANK(Výskyt[[#This Row],[kód-P]],Výskyt[kód-P],1),"")</calculatedColumnFormula>
    </tableColumn>
    <tableColumn id="4" xr3:uid="{9BB3E21A-BA4A-49EB-9FDD-4126D280E2F8}" name="kód-P" dataDxfId="2">
      <calculatedColumnFormula>IF(Výskyt[[#This Row],[ks]]&gt;0,Výskyt[[#This Row],[Kód]],"")</calculatedColumnFormula>
    </tableColumn>
    <tableColumn id="5" xr3:uid="{B1C86F53-4120-44CE-A00D-F0058CC99EFB}" name="1" dataDxfId="1">
      <calculatedColumnFormula>IFERROR(VLOOKUP(Výskyt[[#This Row],[Kód]],'Školské potreby'!$C$8:$F$270,4,0),0)+IFERROR(VLOOKUP(Výskyt[[#This Row],[Kód]],'Školské potreby'!$I$8:$L$268,4,0),0)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hyperlink" Target="mailto:objednavka@meggy.s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3A8F2-6FB0-45F3-8745-E4EFE0BE0E83}">
  <dimension ref="A1:N474"/>
  <sheetViews>
    <sheetView showGridLines="0" showRowColHeaders="0" showZeros="0" workbookViewId="0"/>
  </sheetViews>
  <sheetFormatPr defaultRowHeight="12.75" x14ac:dyDescent="0.2"/>
  <cols>
    <col min="1" max="1" width="2.7109375" style="16" customWidth="1"/>
    <col min="2" max="2" width="6.85546875" style="16" customWidth="1"/>
    <col min="3" max="3" width="31.42578125" style="16" customWidth="1"/>
    <col min="4" max="4" width="5.85546875" style="16" customWidth="1"/>
    <col min="5" max="5" width="6.85546875" style="16" customWidth="1"/>
    <col min="6" max="6" width="3.7109375" style="16" customWidth="1"/>
    <col min="7" max="7" width="31.42578125" style="16" customWidth="1"/>
    <col min="8" max="8" width="3.7109375" style="16" customWidth="1"/>
    <col min="9" max="9" width="4.7109375" style="16" customWidth="1"/>
    <col min="10" max="11" width="3.7109375" style="16" customWidth="1"/>
    <col min="12" max="12" width="4.7109375" style="16" customWidth="1"/>
    <col min="13" max="13" width="3.7109375" style="16" customWidth="1"/>
    <col min="14" max="16384" width="9.140625" style="16"/>
  </cols>
  <sheetData>
    <row r="1" spans="1:14" x14ac:dyDescent="0.2">
      <c r="A1" s="14"/>
      <c r="B1" s="14"/>
      <c r="C1" s="14"/>
      <c r="D1" s="14"/>
      <c r="E1" s="14"/>
      <c r="F1" s="14"/>
      <c r="G1" s="14"/>
      <c r="H1" s="14"/>
      <c r="I1" s="15"/>
      <c r="J1" s="14"/>
      <c r="K1" s="14"/>
      <c r="L1" s="14"/>
      <c r="M1" s="14"/>
      <c r="N1" s="14"/>
    </row>
    <row r="2" spans="1:14" ht="18" x14ac:dyDescent="0.25">
      <c r="A2" s="14"/>
      <c r="B2" s="28" t="s">
        <v>421</v>
      </c>
      <c r="C2" s="14"/>
      <c r="D2" s="14"/>
      <c r="E2" s="14"/>
      <c r="F2" s="14"/>
      <c r="G2" s="14"/>
      <c r="H2" s="14"/>
      <c r="I2" s="14"/>
      <c r="J2" s="14"/>
      <c r="K2" s="14"/>
      <c r="L2" s="14"/>
      <c r="M2" s="14"/>
      <c r="N2" s="14"/>
    </row>
    <row r="3" spans="1:14" x14ac:dyDescent="0.2">
      <c r="A3" s="14"/>
      <c r="B3" s="17"/>
      <c r="C3" s="14"/>
      <c r="D3" s="14"/>
      <c r="E3" s="14"/>
      <c r="F3" s="14"/>
      <c r="G3" s="14"/>
      <c r="H3" s="14"/>
      <c r="I3" s="14"/>
      <c r="J3" s="14"/>
      <c r="K3" s="14"/>
      <c r="L3" s="14"/>
      <c r="M3" s="14"/>
      <c r="N3" s="14"/>
    </row>
    <row r="4" spans="1:14" x14ac:dyDescent="0.2">
      <c r="A4" s="14"/>
      <c r="B4" s="17"/>
      <c r="C4" s="14"/>
      <c r="D4" s="14"/>
      <c r="E4" s="14"/>
      <c r="F4" s="14"/>
      <c r="G4" s="14"/>
      <c r="H4" s="14"/>
      <c r="I4" s="14"/>
      <c r="J4" s="14"/>
      <c r="K4" s="14"/>
      <c r="L4" s="14"/>
      <c r="M4" s="14"/>
      <c r="N4" s="14"/>
    </row>
    <row r="5" spans="1:14" x14ac:dyDescent="0.2">
      <c r="A5" s="14"/>
      <c r="B5" s="18" t="s">
        <v>404</v>
      </c>
      <c r="C5" s="14"/>
      <c r="D5" s="14"/>
      <c r="E5" s="14"/>
      <c r="F5" s="14"/>
      <c r="G5" s="18" t="s">
        <v>405</v>
      </c>
      <c r="H5" s="14"/>
      <c r="I5" s="18" t="s">
        <v>406</v>
      </c>
      <c r="J5" s="14"/>
      <c r="K5" s="14"/>
      <c r="L5" s="14"/>
      <c r="M5" s="14"/>
      <c r="N5" s="14"/>
    </row>
    <row r="6" spans="1:14" ht="32.25" x14ac:dyDescent="0.2">
      <c r="A6" s="14"/>
      <c r="B6" s="14" t="s">
        <v>307</v>
      </c>
      <c r="C6" s="14" t="s">
        <v>390</v>
      </c>
      <c r="D6" s="14" t="s">
        <v>407</v>
      </c>
      <c r="E6" s="14" t="s">
        <v>5</v>
      </c>
      <c r="F6" s="14"/>
      <c r="G6" s="14" t="s">
        <v>390</v>
      </c>
      <c r="H6" s="14"/>
      <c r="I6" s="19" t="s">
        <v>307</v>
      </c>
      <c r="J6" s="20" t="s">
        <v>408</v>
      </c>
      <c r="K6" s="20" t="s">
        <v>308</v>
      </c>
      <c r="L6" s="20" t="s">
        <v>409</v>
      </c>
      <c r="M6" s="21" t="s">
        <v>309</v>
      </c>
      <c r="N6" s="14"/>
    </row>
    <row r="7" spans="1:14" x14ac:dyDescent="0.2">
      <c r="A7" s="14"/>
      <c r="B7" s="22">
        <v>3005</v>
      </c>
      <c r="C7" s="14" t="s">
        <v>209</v>
      </c>
      <c r="D7" s="14">
        <f>Cenník[[#This Row],[Kód]]</f>
        <v>3005</v>
      </c>
      <c r="E7" s="23">
        <v>0.73</v>
      </c>
      <c r="F7" s="14"/>
      <c r="G7" s="14" t="s">
        <v>323</v>
      </c>
      <c r="H7" s="14"/>
      <c r="I7" s="24">
        <f>Cenník[[#This Row],[Kód]]</f>
        <v>3005</v>
      </c>
      <c r="J7" s="25">
        <f>Výskyt[[#This Row],[1]]</f>
        <v>0</v>
      </c>
      <c r="K7" s="25" t="str">
        <f>IFERROR(RANK(Výskyt[[#This Row],[kód-P]],Výskyt[kód-P],1),"")</f>
        <v/>
      </c>
      <c r="L7" s="25" t="str">
        <f>IF(Výskyt[[#This Row],[ks]]&gt;0,Výskyt[[#This Row],[Kód]],"")</f>
        <v/>
      </c>
      <c r="M7" s="25">
        <f>IFERROR(VLOOKUP(Výskyt[[#This Row],[Kód]],'Školské potreby'!$C$8:$F$270,4,0),0)+IFERROR(VLOOKUP(Výskyt[[#This Row],[Kód]],'Školské potreby'!$I$8:$L$268,4,0),0)</f>
        <v>0</v>
      </c>
      <c r="N7" s="14"/>
    </row>
    <row r="8" spans="1:14" x14ac:dyDescent="0.2">
      <c r="A8" s="14"/>
      <c r="B8" s="22">
        <v>3006</v>
      </c>
      <c r="C8" s="14" t="s">
        <v>212</v>
      </c>
      <c r="D8" s="14">
        <f>Cenník[[#This Row],[Kód]]</f>
        <v>3006</v>
      </c>
      <c r="E8" s="23">
        <v>0.73</v>
      </c>
      <c r="F8" s="14"/>
      <c r="G8" s="14" t="s">
        <v>324</v>
      </c>
      <c r="H8" s="14"/>
      <c r="I8" s="24">
        <f>Cenník[[#This Row],[Kód]]</f>
        <v>3006</v>
      </c>
      <c r="J8" s="25">
        <f>Výskyt[[#This Row],[1]]</f>
        <v>0</v>
      </c>
      <c r="K8" s="25" t="str">
        <f>IFERROR(RANK(Výskyt[[#This Row],[kód-P]],Výskyt[kód-P],1),"")</f>
        <v/>
      </c>
      <c r="L8" s="25" t="str">
        <f>IF(Výskyt[[#This Row],[ks]]&gt;0,Výskyt[[#This Row],[Kód]],"")</f>
        <v/>
      </c>
      <c r="M8" s="25">
        <f>IFERROR(VLOOKUP(Výskyt[[#This Row],[Kód]],'Školské potreby'!$C$8:$F$270,4,0),0)+IFERROR(VLOOKUP(Výskyt[[#This Row],[Kód]],'Školské potreby'!$I$8:$L$268,4,0),0)</f>
        <v>0</v>
      </c>
      <c r="N8" s="14"/>
    </row>
    <row r="9" spans="1:14" x14ac:dyDescent="0.2">
      <c r="A9" s="14"/>
      <c r="B9" s="22">
        <v>3010</v>
      </c>
      <c r="C9" s="14" t="s">
        <v>210</v>
      </c>
      <c r="D9" s="14">
        <f>Cenník[[#This Row],[Kód]]</f>
        <v>3010</v>
      </c>
      <c r="E9" s="23">
        <v>0.73</v>
      </c>
      <c r="F9" s="14"/>
      <c r="G9" s="14" t="s">
        <v>325</v>
      </c>
      <c r="H9" s="14"/>
      <c r="I9" s="24">
        <f>Cenník[[#This Row],[Kód]]</f>
        <v>3010</v>
      </c>
      <c r="J9" s="25">
        <f>Výskyt[[#This Row],[1]]</f>
        <v>0</v>
      </c>
      <c r="K9" s="25" t="str">
        <f>IFERROR(RANK(Výskyt[[#This Row],[kód-P]],Výskyt[kód-P],1),"")</f>
        <v/>
      </c>
      <c r="L9" s="25" t="str">
        <f>IF(Výskyt[[#This Row],[ks]]&gt;0,Výskyt[[#This Row],[Kód]],"")</f>
        <v/>
      </c>
      <c r="M9" s="25">
        <f>IFERROR(VLOOKUP(Výskyt[[#This Row],[Kód]],'Školské potreby'!$C$8:$F$270,4,0),0)+IFERROR(VLOOKUP(Výskyt[[#This Row],[Kód]],'Školské potreby'!$I$8:$L$268,4,0),0)</f>
        <v>0</v>
      </c>
      <c r="N9" s="14"/>
    </row>
    <row r="10" spans="1:14" x14ac:dyDescent="0.2">
      <c r="A10" s="14"/>
      <c r="B10" s="22">
        <v>3015</v>
      </c>
      <c r="C10" s="14" t="s">
        <v>211</v>
      </c>
      <c r="D10" s="14">
        <f>Cenník[[#This Row],[Kód]]</f>
        <v>3015</v>
      </c>
      <c r="E10" s="23">
        <v>0.73</v>
      </c>
      <c r="F10" s="14"/>
      <c r="G10" s="14" t="s">
        <v>322</v>
      </c>
      <c r="H10" s="14"/>
      <c r="I10" s="24">
        <f>Cenník[[#This Row],[Kód]]</f>
        <v>3015</v>
      </c>
      <c r="J10" s="25">
        <f>Výskyt[[#This Row],[1]]</f>
        <v>0</v>
      </c>
      <c r="K10" s="25" t="str">
        <f>IFERROR(RANK(Výskyt[[#This Row],[kód-P]],Výskyt[kód-P],1),"")</f>
        <v/>
      </c>
      <c r="L10" s="25" t="str">
        <f>IF(Výskyt[[#This Row],[ks]]&gt;0,Výskyt[[#This Row],[Kód]],"")</f>
        <v/>
      </c>
      <c r="M10" s="25">
        <f>IFERROR(VLOOKUP(Výskyt[[#This Row],[Kód]],'Školské potreby'!$C$8:$F$270,4,0),0)+IFERROR(VLOOKUP(Výskyt[[#This Row],[Kód]],'Školské potreby'!$I$8:$L$268,4,0),0)</f>
        <v>0</v>
      </c>
      <c r="N10" s="14"/>
    </row>
    <row r="11" spans="1:14" x14ac:dyDescent="0.2">
      <c r="A11" s="14"/>
      <c r="B11" s="22">
        <v>3016</v>
      </c>
      <c r="C11" s="14" t="s">
        <v>213</v>
      </c>
      <c r="D11" s="14">
        <f>Cenník[[#This Row],[Kód]]</f>
        <v>3016</v>
      </c>
      <c r="E11" s="23">
        <v>1.1000000000000001</v>
      </c>
      <c r="F11" s="14"/>
      <c r="G11" s="14" t="s">
        <v>530</v>
      </c>
      <c r="H11" s="14"/>
      <c r="I11" s="24">
        <f>Cenník[[#This Row],[Kód]]</f>
        <v>3016</v>
      </c>
      <c r="J11" s="25">
        <f>Výskyt[[#This Row],[1]]</f>
        <v>0</v>
      </c>
      <c r="K11" s="25" t="str">
        <f>IFERROR(RANK(Výskyt[[#This Row],[kód-P]],Výskyt[kód-P],1),"")</f>
        <v/>
      </c>
      <c r="L11" s="25" t="str">
        <f>IF(Výskyt[[#This Row],[ks]]&gt;0,Výskyt[[#This Row],[Kód]],"")</f>
        <v/>
      </c>
      <c r="M11" s="25">
        <f>IFERROR(VLOOKUP(Výskyt[[#This Row],[Kód]],'Školské potreby'!$C$8:$F$270,4,0),0)+IFERROR(VLOOKUP(Výskyt[[#This Row],[Kód]],'Školské potreby'!$I$8:$L$268,4,0),0)</f>
        <v>0</v>
      </c>
      <c r="N11" s="14"/>
    </row>
    <row r="12" spans="1:14" x14ac:dyDescent="0.2">
      <c r="A12" s="14"/>
      <c r="B12" s="22">
        <v>3017</v>
      </c>
      <c r="C12" s="14" t="s">
        <v>411</v>
      </c>
      <c r="D12" s="14">
        <f>Cenník[[#This Row],[Kód]]</f>
        <v>3017</v>
      </c>
      <c r="E12" s="23">
        <v>0.73</v>
      </c>
      <c r="F12" s="14"/>
      <c r="G12" s="14" t="s">
        <v>535</v>
      </c>
      <c r="H12" s="14"/>
      <c r="I12" s="24">
        <f>Cenník[[#This Row],[Kód]]</f>
        <v>3017</v>
      </c>
      <c r="J12" s="25">
        <f>Výskyt[[#This Row],[1]]</f>
        <v>0</v>
      </c>
      <c r="K12" s="25" t="str">
        <f>IFERROR(RANK(Výskyt[[#This Row],[kód-P]],Výskyt[kód-P],1),"")</f>
        <v/>
      </c>
      <c r="L12" s="25" t="str">
        <f>IF(Výskyt[[#This Row],[ks]]&gt;0,Výskyt[[#This Row],[Kód]],"")</f>
        <v/>
      </c>
      <c r="M12" s="25">
        <f>IFERROR(VLOOKUP(Výskyt[[#This Row],[Kód]],'Školské potreby'!$C$8:$F$270,4,0),0)+IFERROR(VLOOKUP(Výskyt[[#This Row],[Kód]],'Školské potreby'!$I$8:$L$268,4,0),0)</f>
        <v>0</v>
      </c>
      <c r="N12" s="14"/>
    </row>
    <row r="13" spans="1:14" x14ac:dyDescent="0.2">
      <c r="A13" s="14"/>
      <c r="B13" s="22">
        <v>3020</v>
      </c>
      <c r="C13" s="14" t="s">
        <v>214</v>
      </c>
      <c r="D13" s="14">
        <f>Cenník[[#This Row],[Kód]]</f>
        <v>3020</v>
      </c>
      <c r="E13" s="23">
        <v>1.04</v>
      </c>
      <c r="F13" s="14"/>
      <c r="G13" s="14" t="s">
        <v>520</v>
      </c>
      <c r="H13" s="14"/>
      <c r="I13" s="24">
        <f>Cenník[[#This Row],[Kód]]</f>
        <v>3020</v>
      </c>
      <c r="J13" s="25">
        <f>Výskyt[[#This Row],[1]]</f>
        <v>0</v>
      </c>
      <c r="K13" s="25" t="str">
        <f>IFERROR(RANK(Výskyt[[#This Row],[kód-P]],Výskyt[kód-P],1),"")</f>
        <v/>
      </c>
      <c r="L13" s="25" t="str">
        <f>IF(Výskyt[[#This Row],[ks]]&gt;0,Výskyt[[#This Row],[Kód]],"")</f>
        <v/>
      </c>
      <c r="M13" s="25">
        <f>IFERROR(VLOOKUP(Výskyt[[#This Row],[Kód]],'Školské potreby'!$C$8:$F$270,4,0),0)+IFERROR(VLOOKUP(Výskyt[[#This Row],[Kód]],'Školské potreby'!$I$8:$L$268,4,0),0)</f>
        <v>0</v>
      </c>
      <c r="N13" s="14"/>
    </row>
    <row r="14" spans="1:14" x14ac:dyDescent="0.2">
      <c r="A14" s="14"/>
      <c r="B14" s="22">
        <v>3021</v>
      </c>
      <c r="C14" s="14" t="s">
        <v>509</v>
      </c>
      <c r="D14" s="14">
        <f>Cenník[[#This Row],[Kód]]</f>
        <v>3021</v>
      </c>
      <c r="E14" s="23">
        <v>1.25</v>
      </c>
      <c r="F14" s="14"/>
      <c r="G14" s="14" t="s">
        <v>526</v>
      </c>
      <c r="H14" s="14"/>
      <c r="I14" s="24">
        <f>Cenník[[#This Row],[Kód]]</f>
        <v>3021</v>
      </c>
      <c r="J14" s="25">
        <f>Výskyt[[#This Row],[1]]</f>
        <v>0</v>
      </c>
      <c r="K14" s="25" t="str">
        <f>IFERROR(RANK(Výskyt[[#This Row],[kód-P]],Výskyt[kód-P],1),"")</f>
        <v/>
      </c>
      <c r="L14" s="25" t="str">
        <f>IF(Výskyt[[#This Row],[ks]]&gt;0,Výskyt[[#This Row],[Kód]],"")</f>
        <v/>
      </c>
      <c r="M14" s="25">
        <f>IFERROR(VLOOKUP(Výskyt[[#This Row],[Kód]],'Školské potreby'!$C$8:$F$270,4,0),0)+IFERROR(VLOOKUP(Výskyt[[#This Row],[Kód]],'Školské potreby'!$I$8:$L$268,4,0),0)</f>
        <v>0</v>
      </c>
      <c r="N14" s="14"/>
    </row>
    <row r="15" spans="1:14" x14ac:dyDescent="0.2">
      <c r="A15" s="14"/>
      <c r="B15" s="22">
        <v>3025</v>
      </c>
      <c r="C15" s="14" t="s">
        <v>215</v>
      </c>
      <c r="D15" s="14">
        <f>Cenník[[#This Row],[Kód]]</f>
        <v>3025</v>
      </c>
      <c r="E15" s="23">
        <v>1.04</v>
      </c>
      <c r="F15" s="14"/>
      <c r="G15" s="14" t="s">
        <v>527</v>
      </c>
      <c r="H15" s="14"/>
      <c r="I15" s="24">
        <f>Cenník[[#This Row],[Kód]]</f>
        <v>3025</v>
      </c>
      <c r="J15" s="25">
        <f>Výskyt[[#This Row],[1]]</f>
        <v>0</v>
      </c>
      <c r="K15" s="25" t="str">
        <f>IFERROR(RANK(Výskyt[[#This Row],[kód-P]],Výskyt[kód-P],1),"")</f>
        <v/>
      </c>
      <c r="L15" s="25" t="str">
        <f>IF(Výskyt[[#This Row],[ks]]&gt;0,Výskyt[[#This Row],[Kód]],"")</f>
        <v/>
      </c>
      <c r="M15" s="25">
        <f>IFERROR(VLOOKUP(Výskyt[[#This Row],[Kód]],'Školské potreby'!$C$8:$F$270,4,0),0)+IFERROR(VLOOKUP(Výskyt[[#This Row],[Kód]],'Školské potreby'!$I$8:$L$268,4,0),0)</f>
        <v>0</v>
      </c>
      <c r="N15" s="14"/>
    </row>
    <row r="16" spans="1:14" x14ac:dyDescent="0.2">
      <c r="A16" s="14"/>
      <c r="B16" s="22">
        <v>3030</v>
      </c>
      <c r="C16" s="14" t="s">
        <v>216</v>
      </c>
      <c r="D16" s="14">
        <f>Cenník[[#This Row],[Kód]]</f>
        <v>3030</v>
      </c>
      <c r="E16" s="23">
        <v>1.04</v>
      </c>
      <c r="F16" s="14"/>
      <c r="G16" s="14" t="s">
        <v>524</v>
      </c>
      <c r="H16" s="14"/>
      <c r="I16" s="24">
        <f>Cenník[[#This Row],[Kód]]</f>
        <v>3030</v>
      </c>
      <c r="J16" s="25">
        <f>Výskyt[[#This Row],[1]]</f>
        <v>0</v>
      </c>
      <c r="K16" s="25" t="str">
        <f>IFERROR(RANK(Výskyt[[#This Row],[kód-P]],Výskyt[kód-P],1),"")</f>
        <v/>
      </c>
      <c r="L16" s="25" t="str">
        <f>IF(Výskyt[[#This Row],[ks]]&gt;0,Výskyt[[#This Row],[Kód]],"")</f>
        <v/>
      </c>
      <c r="M16" s="25">
        <f>IFERROR(VLOOKUP(Výskyt[[#This Row],[Kód]],'Školské potreby'!$C$8:$F$270,4,0),0)+IFERROR(VLOOKUP(Výskyt[[#This Row],[Kód]],'Školské potreby'!$I$8:$L$268,4,0),0)</f>
        <v>0</v>
      </c>
      <c r="N16" s="14"/>
    </row>
    <row r="17" spans="1:14" x14ac:dyDescent="0.2">
      <c r="A17" s="14"/>
      <c r="B17" s="22">
        <v>3035</v>
      </c>
      <c r="C17" s="14" t="s">
        <v>217</v>
      </c>
      <c r="D17" s="14">
        <f>Cenník[[#This Row],[Kód]]</f>
        <v>3035</v>
      </c>
      <c r="E17" s="23">
        <v>1.49</v>
      </c>
      <c r="F17" s="14"/>
      <c r="G17" s="14" t="s">
        <v>525</v>
      </c>
      <c r="H17" s="14"/>
      <c r="I17" s="24">
        <f>Cenník[[#This Row],[Kód]]</f>
        <v>3035</v>
      </c>
      <c r="J17" s="25">
        <f>Výskyt[[#This Row],[1]]</f>
        <v>0</v>
      </c>
      <c r="K17" s="25" t="str">
        <f>IFERROR(RANK(Výskyt[[#This Row],[kód-P]],Výskyt[kód-P],1),"")</f>
        <v/>
      </c>
      <c r="L17" s="25" t="str">
        <f>IF(Výskyt[[#This Row],[ks]]&gt;0,Výskyt[[#This Row],[Kód]],"")</f>
        <v/>
      </c>
      <c r="M17" s="25">
        <f>IFERROR(VLOOKUP(Výskyt[[#This Row],[Kód]],'Školské potreby'!$C$8:$F$270,4,0),0)+IFERROR(VLOOKUP(Výskyt[[#This Row],[Kód]],'Školské potreby'!$I$8:$L$268,4,0),0)</f>
        <v>0</v>
      </c>
      <c r="N17" s="14"/>
    </row>
    <row r="18" spans="1:14" x14ac:dyDescent="0.2">
      <c r="A18" s="14"/>
      <c r="B18" s="22">
        <v>3040</v>
      </c>
      <c r="C18" s="14" t="s">
        <v>218</v>
      </c>
      <c r="D18" s="14">
        <f>Cenník[[#This Row],[Kód]]</f>
        <v>3040</v>
      </c>
      <c r="E18" s="23">
        <v>1.49</v>
      </c>
      <c r="F18" s="14"/>
      <c r="G18" s="14" t="s">
        <v>502</v>
      </c>
      <c r="H18" s="14"/>
      <c r="I18" s="24">
        <f>Cenník[[#This Row],[Kód]]</f>
        <v>3040</v>
      </c>
      <c r="J18" s="25">
        <f>Výskyt[[#This Row],[1]]</f>
        <v>0</v>
      </c>
      <c r="K18" s="25" t="str">
        <f>IFERROR(RANK(Výskyt[[#This Row],[kód-P]],Výskyt[kód-P],1),"")</f>
        <v/>
      </c>
      <c r="L18" s="25" t="str">
        <f>IF(Výskyt[[#This Row],[ks]]&gt;0,Výskyt[[#This Row],[Kód]],"")</f>
        <v/>
      </c>
      <c r="M18" s="25">
        <f>IFERROR(VLOOKUP(Výskyt[[#This Row],[Kód]],'Školské potreby'!$C$8:$F$270,4,0),0)+IFERROR(VLOOKUP(Výskyt[[#This Row],[Kód]],'Školské potreby'!$I$8:$L$268,4,0),0)</f>
        <v>0</v>
      </c>
      <c r="N18" s="14"/>
    </row>
    <row r="19" spans="1:14" x14ac:dyDescent="0.2">
      <c r="A19" s="14"/>
      <c r="B19" s="22">
        <v>3045</v>
      </c>
      <c r="C19" s="14" t="s">
        <v>219</v>
      </c>
      <c r="D19" s="14">
        <f>Cenník[[#This Row],[Kód]]</f>
        <v>3045</v>
      </c>
      <c r="E19" s="23">
        <v>1.49</v>
      </c>
      <c r="F19" s="14"/>
      <c r="G19" s="14" t="s">
        <v>503</v>
      </c>
      <c r="H19" s="14"/>
      <c r="I19" s="24">
        <f>Cenník[[#This Row],[Kód]]</f>
        <v>3045</v>
      </c>
      <c r="J19" s="25">
        <f>Výskyt[[#This Row],[1]]</f>
        <v>0</v>
      </c>
      <c r="K19" s="25" t="str">
        <f>IFERROR(RANK(Výskyt[[#This Row],[kód-P]],Výskyt[kód-P],1),"")</f>
        <v/>
      </c>
      <c r="L19" s="25" t="str">
        <f>IF(Výskyt[[#This Row],[ks]]&gt;0,Výskyt[[#This Row],[Kód]],"")</f>
        <v/>
      </c>
      <c r="M19" s="25">
        <f>IFERROR(VLOOKUP(Výskyt[[#This Row],[Kód]],'Školské potreby'!$C$8:$F$270,4,0),0)+IFERROR(VLOOKUP(Výskyt[[#This Row],[Kód]],'Školské potreby'!$I$8:$L$268,4,0),0)</f>
        <v>0</v>
      </c>
      <c r="N19" s="14"/>
    </row>
    <row r="20" spans="1:14" x14ac:dyDescent="0.2">
      <c r="A20" s="14"/>
      <c r="B20" s="22">
        <v>3046</v>
      </c>
      <c r="C20" s="14" t="s">
        <v>220</v>
      </c>
      <c r="D20" s="14">
        <f>Cenník[[#This Row],[Kód]]</f>
        <v>3046</v>
      </c>
      <c r="E20" s="23">
        <v>2.56</v>
      </c>
      <c r="F20" s="14"/>
      <c r="G20" s="14" t="s">
        <v>504</v>
      </c>
      <c r="H20" s="14"/>
      <c r="I20" s="24">
        <f>Cenník[[#This Row],[Kód]]</f>
        <v>3046</v>
      </c>
      <c r="J20" s="25">
        <f>Výskyt[[#This Row],[1]]</f>
        <v>0</v>
      </c>
      <c r="K20" s="25" t="str">
        <f>IFERROR(RANK(Výskyt[[#This Row],[kód-P]],Výskyt[kód-P],1),"")</f>
        <v/>
      </c>
      <c r="L20" s="25" t="str">
        <f>IF(Výskyt[[#This Row],[ks]]&gt;0,Výskyt[[#This Row],[Kód]],"")</f>
        <v/>
      </c>
      <c r="M20" s="25">
        <f>IFERROR(VLOOKUP(Výskyt[[#This Row],[Kód]],'Školské potreby'!$C$8:$F$270,4,0),0)+IFERROR(VLOOKUP(Výskyt[[#This Row],[Kód]],'Školské potreby'!$I$8:$L$268,4,0),0)</f>
        <v>0</v>
      </c>
      <c r="N20" s="14"/>
    </row>
    <row r="21" spans="1:14" x14ac:dyDescent="0.2">
      <c r="A21" s="14"/>
      <c r="B21" s="22">
        <v>3047</v>
      </c>
      <c r="C21" s="14" t="s">
        <v>221</v>
      </c>
      <c r="D21" s="14">
        <f>Cenník[[#This Row],[Kód]]</f>
        <v>3047</v>
      </c>
      <c r="E21" s="23">
        <v>2.56</v>
      </c>
      <c r="F21" s="14"/>
      <c r="G21" s="14" t="s">
        <v>531</v>
      </c>
      <c r="H21" s="14"/>
      <c r="I21" s="24">
        <f>Cenník[[#This Row],[Kód]]</f>
        <v>3047</v>
      </c>
      <c r="J21" s="25">
        <f>Výskyt[[#This Row],[1]]</f>
        <v>0</v>
      </c>
      <c r="K21" s="25" t="str">
        <f>IFERROR(RANK(Výskyt[[#This Row],[kód-P]],Výskyt[kód-P],1),"")</f>
        <v/>
      </c>
      <c r="L21" s="25" t="str">
        <f>IF(Výskyt[[#This Row],[ks]]&gt;0,Výskyt[[#This Row],[Kód]],"")</f>
        <v/>
      </c>
      <c r="M21" s="25">
        <f>IFERROR(VLOOKUP(Výskyt[[#This Row],[Kód]],'Školské potreby'!$C$8:$F$270,4,0),0)+IFERROR(VLOOKUP(Výskyt[[#This Row],[Kód]],'Školské potreby'!$I$8:$L$268,4,0),0)</f>
        <v>0</v>
      </c>
      <c r="N21" s="14"/>
    </row>
    <row r="22" spans="1:14" x14ac:dyDescent="0.2">
      <c r="A22" s="14"/>
      <c r="B22" s="22">
        <v>3048</v>
      </c>
      <c r="C22" s="14" t="s">
        <v>222</v>
      </c>
      <c r="D22" s="14">
        <f>Cenník[[#This Row],[Kód]]</f>
        <v>3048</v>
      </c>
      <c r="E22" s="23">
        <v>2.56</v>
      </c>
      <c r="F22" s="14"/>
      <c r="G22" s="14" t="s">
        <v>521</v>
      </c>
      <c r="H22" s="14"/>
      <c r="I22" s="24">
        <f>Cenník[[#This Row],[Kód]]</f>
        <v>3048</v>
      </c>
      <c r="J22" s="25">
        <f>Výskyt[[#This Row],[1]]</f>
        <v>0</v>
      </c>
      <c r="K22" s="25" t="str">
        <f>IFERROR(RANK(Výskyt[[#This Row],[kód-P]],Výskyt[kód-P],1),"")</f>
        <v/>
      </c>
      <c r="L22" s="25" t="str">
        <f>IF(Výskyt[[#This Row],[ks]]&gt;0,Výskyt[[#This Row],[Kód]],"")</f>
        <v/>
      </c>
      <c r="M22" s="25">
        <f>IFERROR(VLOOKUP(Výskyt[[#This Row],[Kód]],'Školské potreby'!$C$8:$F$270,4,0),0)+IFERROR(VLOOKUP(Výskyt[[#This Row],[Kód]],'Školské potreby'!$I$8:$L$268,4,0),0)</f>
        <v>0</v>
      </c>
      <c r="N22" s="14"/>
    </row>
    <row r="23" spans="1:14" x14ac:dyDescent="0.2">
      <c r="A23" s="14"/>
      <c r="B23" s="22">
        <v>3050</v>
      </c>
      <c r="C23" s="14" t="s">
        <v>182</v>
      </c>
      <c r="D23" s="14">
        <f>Cenník[[#This Row],[Kód]]</f>
        <v>3050</v>
      </c>
      <c r="E23" s="23">
        <v>0.28000000000000003</v>
      </c>
      <c r="F23" s="14"/>
      <c r="G23" s="14" t="s">
        <v>488</v>
      </c>
      <c r="H23" s="14"/>
      <c r="I23" s="24">
        <f>Cenník[[#This Row],[Kód]]</f>
        <v>3050</v>
      </c>
      <c r="J23" s="25">
        <f>Výskyt[[#This Row],[1]]</f>
        <v>0</v>
      </c>
      <c r="K23" s="25" t="str">
        <f>IFERROR(RANK(Výskyt[[#This Row],[kód-P]],Výskyt[kód-P],1),"")</f>
        <v/>
      </c>
      <c r="L23" s="25" t="str">
        <f>IF(Výskyt[[#This Row],[ks]]&gt;0,Výskyt[[#This Row],[Kód]],"")</f>
        <v/>
      </c>
      <c r="M23" s="25">
        <f>IFERROR(VLOOKUP(Výskyt[[#This Row],[Kód]],'Školské potreby'!$C$8:$F$270,4,0),0)+IFERROR(VLOOKUP(Výskyt[[#This Row],[Kód]],'Školské potreby'!$I$8:$L$268,4,0),0)</f>
        <v>0</v>
      </c>
      <c r="N23" s="14"/>
    </row>
    <row r="24" spans="1:14" x14ac:dyDescent="0.2">
      <c r="A24" s="14"/>
      <c r="B24" s="22">
        <v>3055</v>
      </c>
      <c r="C24" s="14" t="s">
        <v>183</v>
      </c>
      <c r="D24" s="14">
        <f>Cenník[[#This Row],[Kód]]</f>
        <v>3055</v>
      </c>
      <c r="E24" s="23">
        <v>0.28000000000000003</v>
      </c>
      <c r="F24" s="14"/>
      <c r="G24" s="14" t="s">
        <v>499</v>
      </c>
      <c r="H24" s="14"/>
      <c r="I24" s="24">
        <f>Cenník[[#This Row],[Kód]]</f>
        <v>3055</v>
      </c>
      <c r="J24" s="25">
        <f>Výskyt[[#This Row],[1]]</f>
        <v>0</v>
      </c>
      <c r="K24" s="25" t="str">
        <f>IFERROR(RANK(Výskyt[[#This Row],[kód-P]],Výskyt[kód-P],1),"")</f>
        <v/>
      </c>
      <c r="L24" s="25" t="str">
        <f>IF(Výskyt[[#This Row],[ks]]&gt;0,Výskyt[[#This Row],[Kód]],"")</f>
        <v/>
      </c>
      <c r="M24" s="25">
        <f>IFERROR(VLOOKUP(Výskyt[[#This Row],[Kód]],'Školské potreby'!$C$8:$F$270,4,0),0)+IFERROR(VLOOKUP(Výskyt[[#This Row],[Kód]],'Školské potreby'!$I$8:$L$268,4,0),0)</f>
        <v>0</v>
      </c>
      <c r="N24" s="14"/>
    </row>
    <row r="25" spans="1:14" x14ac:dyDescent="0.2">
      <c r="A25" s="14"/>
      <c r="B25" s="22">
        <v>3060</v>
      </c>
      <c r="C25" s="14" t="s">
        <v>185</v>
      </c>
      <c r="D25" s="14">
        <f>Cenník[[#This Row],[Kód]]</f>
        <v>3060</v>
      </c>
      <c r="E25" s="23">
        <v>0.31</v>
      </c>
      <c r="F25" s="14"/>
      <c r="G25" s="14" t="s">
        <v>474</v>
      </c>
      <c r="H25" s="14"/>
      <c r="I25" s="24">
        <f>Cenník[[#This Row],[Kód]]</f>
        <v>3060</v>
      </c>
      <c r="J25" s="25">
        <f>Výskyt[[#This Row],[1]]</f>
        <v>0</v>
      </c>
      <c r="K25" s="25" t="str">
        <f>IFERROR(RANK(Výskyt[[#This Row],[kód-P]],Výskyt[kód-P],1),"")</f>
        <v/>
      </c>
      <c r="L25" s="25" t="str">
        <f>IF(Výskyt[[#This Row],[ks]]&gt;0,Výskyt[[#This Row],[Kód]],"")</f>
        <v/>
      </c>
      <c r="M25" s="25">
        <f>IFERROR(VLOOKUP(Výskyt[[#This Row],[Kód]],'Školské potreby'!$C$8:$F$270,4,0),0)+IFERROR(VLOOKUP(Výskyt[[#This Row],[Kód]],'Školské potreby'!$I$8:$L$268,4,0),0)</f>
        <v>0</v>
      </c>
      <c r="N25" s="14"/>
    </row>
    <row r="26" spans="1:14" x14ac:dyDescent="0.2">
      <c r="A26" s="14"/>
      <c r="B26" s="22">
        <v>3065</v>
      </c>
      <c r="C26" s="14" t="s">
        <v>187</v>
      </c>
      <c r="D26" s="14">
        <f>Cenník[[#This Row],[Kód]]</f>
        <v>3065</v>
      </c>
      <c r="E26" s="23">
        <v>0.28000000000000003</v>
      </c>
      <c r="F26" s="14"/>
      <c r="G26" s="14" t="s">
        <v>476</v>
      </c>
      <c r="H26" s="14"/>
      <c r="I26" s="24">
        <f>Cenník[[#This Row],[Kód]]</f>
        <v>3065</v>
      </c>
      <c r="J26" s="25">
        <f>Výskyt[[#This Row],[1]]</f>
        <v>0</v>
      </c>
      <c r="K26" s="25" t="str">
        <f>IFERROR(RANK(Výskyt[[#This Row],[kód-P]],Výskyt[kód-P],1),"")</f>
        <v/>
      </c>
      <c r="L26" s="25" t="str">
        <f>IF(Výskyt[[#This Row],[ks]]&gt;0,Výskyt[[#This Row],[Kód]],"")</f>
        <v/>
      </c>
      <c r="M26" s="25">
        <f>IFERROR(VLOOKUP(Výskyt[[#This Row],[Kód]],'Školské potreby'!$C$8:$F$270,4,0),0)+IFERROR(VLOOKUP(Výskyt[[#This Row],[Kód]],'Školské potreby'!$I$8:$L$268,4,0),0)</f>
        <v>0</v>
      </c>
      <c r="N26" s="14"/>
    </row>
    <row r="27" spans="1:14" x14ac:dyDescent="0.2">
      <c r="A27" s="14"/>
      <c r="B27" s="22">
        <v>3066</v>
      </c>
      <c r="C27" s="14" t="s">
        <v>188</v>
      </c>
      <c r="D27" s="14">
        <f>Cenník[[#This Row],[Kód]]</f>
        <v>3066</v>
      </c>
      <c r="E27" s="23">
        <v>0.31</v>
      </c>
      <c r="F27" s="14"/>
      <c r="G27" s="14" t="s">
        <v>477</v>
      </c>
      <c r="H27" s="14"/>
      <c r="I27" s="24">
        <f>Cenník[[#This Row],[Kód]]</f>
        <v>3066</v>
      </c>
      <c r="J27" s="25">
        <f>Výskyt[[#This Row],[1]]</f>
        <v>0</v>
      </c>
      <c r="K27" s="25" t="str">
        <f>IFERROR(RANK(Výskyt[[#This Row],[kód-P]],Výskyt[kód-P],1),"")</f>
        <v/>
      </c>
      <c r="L27" s="25" t="str">
        <f>IF(Výskyt[[#This Row],[ks]]&gt;0,Výskyt[[#This Row],[Kód]],"")</f>
        <v/>
      </c>
      <c r="M27" s="25">
        <f>IFERROR(VLOOKUP(Výskyt[[#This Row],[Kód]],'Školské potreby'!$C$8:$F$270,4,0),0)+IFERROR(VLOOKUP(Výskyt[[#This Row],[Kód]],'Školské potreby'!$I$8:$L$268,4,0),0)</f>
        <v>0</v>
      </c>
      <c r="N27" s="14"/>
    </row>
    <row r="28" spans="1:14" x14ac:dyDescent="0.2">
      <c r="A28" s="14"/>
      <c r="B28" s="22">
        <v>3075</v>
      </c>
      <c r="C28" s="14" t="s">
        <v>189</v>
      </c>
      <c r="D28" s="14">
        <f>Cenník[[#This Row],[Kód]]</f>
        <v>3075</v>
      </c>
      <c r="E28" s="23">
        <v>0.28000000000000003</v>
      </c>
      <c r="F28" s="14"/>
      <c r="G28" s="14" t="s">
        <v>533</v>
      </c>
      <c r="H28" s="14"/>
      <c r="I28" s="24">
        <f>Cenník[[#This Row],[Kód]]</f>
        <v>3075</v>
      </c>
      <c r="J28" s="25">
        <f>Výskyt[[#This Row],[1]]</f>
        <v>0</v>
      </c>
      <c r="K28" s="25" t="str">
        <f>IFERROR(RANK(Výskyt[[#This Row],[kód-P]],Výskyt[kód-P],1),"")</f>
        <v/>
      </c>
      <c r="L28" s="25" t="str">
        <f>IF(Výskyt[[#This Row],[ks]]&gt;0,Výskyt[[#This Row],[Kód]],"")</f>
        <v/>
      </c>
      <c r="M28" s="25">
        <f>IFERROR(VLOOKUP(Výskyt[[#This Row],[Kód]],'Školské potreby'!$C$8:$F$270,4,0),0)+IFERROR(VLOOKUP(Výskyt[[#This Row],[Kód]],'Školské potreby'!$I$8:$L$268,4,0),0)</f>
        <v>0</v>
      </c>
      <c r="N28" s="14"/>
    </row>
    <row r="29" spans="1:14" x14ac:dyDescent="0.2">
      <c r="A29" s="14"/>
      <c r="B29" s="22">
        <v>3085</v>
      </c>
      <c r="C29" s="14" t="s">
        <v>190</v>
      </c>
      <c r="D29" s="14">
        <f>Cenník[[#This Row],[Kód]]</f>
        <v>3085</v>
      </c>
      <c r="E29" s="23">
        <v>0.4</v>
      </c>
      <c r="F29" s="14"/>
      <c r="G29" s="14" t="s">
        <v>534</v>
      </c>
      <c r="H29" s="14"/>
      <c r="I29" s="24">
        <f>Cenník[[#This Row],[Kód]]</f>
        <v>3085</v>
      </c>
      <c r="J29" s="25">
        <f>Výskyt[[#This Row],[1]]</f>
        <v>0</v>
      </c>
      <c r="K29" s="25" t="str">
        <f>IFERROR(RANK(Výskyt[[#This Row],[kód-P]],Výskyt[kód-P],1),"")</f>
        <v/>
      </c>
      <c r="L29" s="25" t="str">
        <f>IF(Výskyt[[#This Row],[ks]]&gt;0,Výskyt[[#This Row],[Kód]],"")</f>
        <v/>
      </c>
      <c r="M29" s="25">
        <f>IFERROR(VLOOKUP(Výskyt[[#This Row],[Kód]],'Školské potreby'!$C$8:$F$270,4,0),0)+IFERROR(VLOOKUP(Výskyt[[#This Row],[Kód]],'Školské potreby'!$I$8:$L$268,4,0),0)</f>
        <v>0</v>
      </c>
      <c r="N29" s="14"/>
    </row>
    <row r="30" spans="1:14" x14ac:dyDescent="0.2">
      <c r="A30" s="14"/>
      <c r="B30" s="22">
        <v>3090</v>
      </c>
      <c r="C30" s="14" t="s">
        <v>186</v>
      </c>
      <c r="D30" s="14">
        <f>Cenník[[#This Row],[Kód]]</f>
        <v>3090</v>
      </c>
      <c r="E30" s="23">
        <v>0.28000000000000003</v>
      </c>
      <c r="F30" s="14"/>
      <c r="G30" s="14" t="s">
        <v>522</v>
      </c>
      <c r="H30" s="14"/>
      <c r="I30" s="24">
        <f>Cenník[[#This Row],[Kód]]</f>
        <v>3090</v>
      </c>
      <c r="J30" s="25">
        <f>Výskyt[[#This Row],[1]]</f>
        <v>0</v>
      </c>
      <c r="K30" s="25" t="str">
        <f>IFERROR(RANK(Výskyt[[#This Row],[kód-P]],Výskyt[kód-P],1),"")</f>
        <v/>
      </c>
      <c r="L30" s="25" t="str">
        <f>IF(Výskyt[[#This Row],[ks]]&gt;0,Výskyt[[#This Row],[Kód]],"")</f>
        <v/>
      </c>
      <c r="M30" s="25">
        <f>IFERROR(VLOOKUP(Výskyt[[#This Row],[Kód]],'Školské potreby'!$C$8:$F$270,4,0),0)+IFERROR(VLOOKUP(Výskyt[[#This Row],[Kód]],'Školské potreby'!$I$8:$L$268,4,0),0)</f>
        <v>0</v>
      </c>
      <c r="N30" s="14"/>
    </row>
    <row r="31" spans="1:14" x14ac:dyDescent="0.2">
      <c r="A31" s="14"/>
      <c r="B31" s="22">
        <v>3095</v>
      </c>
      <c r="C31" s="14" t="s">
        <v>191</v>
      </c>
      <c r="D31" s="14">
        <f>Cenník[[#This Row],[Kód]]</f>
        <v>3095</v>
      </c>
      <c r="E31" s="23">
        <v>0.36</v>
      </c>
      <c r="F31" s="14"/>
      <c r="G31" s="14" t="s">
        <v>523</v>
      </c>
      <c r="H31" s="14"/>
      <c r="I31" s="24">
        <f>Cenník[[#This Row],[Kód]]</f>
        <v>3095</v>
      </c>
      <c r="J31" s="25">
        <f>Výskyt[[#This Row],[1]]</f>
        <v>0</v>
      </c>
      <c r="K31" s="25" t="str">
        <f>IFERROR(RANK(Výskyt[[#This Row],[kód-P]],Výskyt[kód-P],1),"")</f>
        <v/>
      </c>
      <c r="L31" s="25" t="str">
        <f>IF(Výskyt[[#This Row],[ks]]&gt;0,Výskyt[[#This Row],[Kód]],"")</f>
        <v/>
      </c>
      <c r="M31" s="25">
        <f>IFERROR(VLOOKUP(Výskyt[[#This Row],[Kód]],'Školské potreby'!$C$8:$F$270,4,0),0)+IFERROR(VLOOKUP(Výskyt[[#This Row],[Kód]],'Školské potreby'!$I$8:$L$268,4,0),0)</f>
        <v>0</v>
      </c>
      <c r="N31" s="14"/>
    </row>
    <row r="32" spans="1:14" x14ac:dyDescent="0.2">
      <c r="A32" s="14"/>
      <c r="B32" s="22">
        <v>3100</v>
      </c>
      <c r="C32" s="14" t="s">
        <v>192</v>
      </c>
      <c r="D32" s="14">
        <f>Cenník[[#This Row],[Kód]]</f>
        <v>3100</v>
      </c>
      <c r="E32" s="23">
        <v>0.36</v>
      </c>
      <c r="F32" s="14"/>
      <c r="G32" s="14" t="s">
        <v>500</v>
      </c>
      <c r="H32" s="14"/>
      <c r="I32" s="24">
        <f>Cenník[[#This Row],[Kód]]</f>
        <v>3100</v>
      </c>
      <c r="J32" s="25">
        <f>Výskyt[[#This Row],[1]]</f>
        <v>0</v>
      </c>
      <c r="K32" s="25" t="str">
        <f>IFERROR(RANK(Výskyt[[#This Row],[kód-P]],Výskyt[kód-P],1),"")</f>
        <v/>
      </c>
      <c r="L32" s="25" t="str">
        <f>IF(Výskyt[[#This Row],[ks]]&gt;0,Výskyt[[#This Row],[Kód]],"")</f>
        <v/>
      </c>
      <c r="M32" s="25">
        <f>IFERROR(VLOOKUP(Výskyt[[#This Row],[Kód]],'Školské potreby'!$C$8:$F$270,4,0),0)+IFERROR(VLOOKUP(Výskyt[[#This Row],[Kód]],'Školské potreby'!$I$8:$L$268,4,0),0)</f>
        <v>0</v>
      </c>
      <c r="N32" s="14"/>
    </row>
    <row r="33" spans="1:14" x14ac:dyDescent="0.2">
      <c r="A33" s="14"/>
      <c r="B33" s="22">
        <v>3110</v>
      </c>
      <c r="C33" s="14" t="s">
        <v>194</v>
      </c>
      <c r="D33" s="14">
        <f>Cenník[[#This Row],[Kód]]</f>
        <v>3110</v>
      </c>
      <c r="E33" s="23">
        <v>0.36</v>
      </c>
      <c r="F33" s="14"/>
      <c r="G33" s="14" t="s">
        <v>501</v>
      </c>
      <c r="H33" s="14"/>
      <c r="I33" s="24">
        <f>Cenník[[#This Row],[Kód]]</f>
        <v>3110</v>
      </c>
      <c r="J33" s="25">
        <f>Výskyt[[#This Row],[1]]</f>
        <v>0</v>
      </c>
      <c r="K33" s="25" t="str">
        <f>IFERROR(RANK(Výskyt[[#This Row],[kód-P]],Výskyt[kód-P],1),"")</f>
        <v/>
      </c>
      <c r="L33" s="25" t="str">
        <f>IF(Výskyt[[#This Row],[ks]]&gt;0,Výskyt[[#This Row],[Kód]],"")</f>
        <v/>
      </c>
      <c r="M33" s="25">
        <f>IFERROR(VLOOKUP(Výskyt[[#This Row],[Kód]],'Školské potreby'!$C$8:$F$270,4,0),0)+IFERROR(VLOOKUP(Výskyt[[#This Row],[Kód]],'Školské potreby'!$I$8:$L$268,4,0),0)</f>
        <v>0</v>
      </c>
      <c r="N33" s="14"/>
    </row>
    <row r="34" spans="1:14" x14ac:dyDescent="0.2">
      <c r="A34" s="14"/>
      <c r="B34" s="22">
        <v>3120</v>
      </c>
      <c r="C34" s="14" t="s">
        <v>195</v>
      </c>
      <c r="D34" s="14">
        <f>Cenník[[#This Row],[Kód]]</f>
        <v>3120</v>
      </c>
      <c r="E34" s="23">
        <v>0.36</v>
      </c>
      <c r="F34" s="14"/>
      <c r="G34" s="14" t="s">
        <v>538</v>
      </c>
      <c r="H34" s="14"/>
      <c r="I34" s="24">
        <f>Cenník[[#This Row],[Kód]]</f>
        <v>3120</v>
      </c>
      <c r="J34" s="25">
        <f>Výskyt[[#This Row],[1]]</f>
        <v>0</v>
      </c>
      <c r="K34" s="25" t="str">
        <f>IFERROR(RANK(Výskyt[[#This Row],[kód-P]],Výskyt[kód-P],1),"")</f>
        <v/>
      </c>
      <c r="L34" s="25" t="str">
        <f>IF(Výskyt[[#This Row],[ks]]&gt;0,Výskyt[[#This Row],[Kód]],"")</f>
        <v/>
      </c>
      <c r="M34" s="25">
        <f>IFERROR(VLOOKUP(Výskyt[[#This Row],[Kód]],'Školské potreby'!$C$8:$F$270,4,0),0)+IFERROR(VLOOKUP(Výskyt[[#This Row],[Kód]],'Školské potreby'!$I$8:$L$268,4,0),0)</f>
        <v>0</v>
      </c>
      <c r="N34" s="14"/>
    </row>
    <row r="35" spans="1:14" x14ac:dyDescent="0.2">
      <c r="A35" s="14"/>
      <c r="B35" s="22">
        <v>3121</v>
      </c>
      <c r="C35" s="14" t="s">
        <v>196</v>
      </c>
      <c r="D35" s="14">
        <f>Cenník[[#This Row],[Kód]]</f>
        <v>3121</v>
      </c>
      <c r="E35" s="23">
        <v>0.38</v>
      </c>
      <c r="F35" s="14"/>
      <c r="G35" s="14" t="s">
        <v>536</v>
      </c>
      <c r="H35" s="14"/>
      <c r="I35" s="24">
        <f>Cenník[[#This Row],[Kód]]</f>
        <v>3121</v>
      </c>
      <c r="J35" s="25">
        <f>Výskyt[[#This Row],[1]]</f>
        <v>0</v>
      </c>
      <c r="K35" s="25" t="str">
        <f>IFERROR(RANK(Výskyt[[#This Row],[kód-P]],Výskyt[kód-P],1),"")</f>
        <v/>
      </c>
      <c r="L35" s="25" t="str">
        <f>IF(Výskyt[[#This Row],[ks]]&gt;0,Výskyt[[#This Row],[Kód]],"")</f>
        <v/>
      </c>
      <c r="M35" s="25">
        <f>IFERROR(VLOOKUP(Výskyt[[#This Row],[Kód]],'Školské potreby'!$C$8:$F$270,4,0),0)+IFERROR(VLOOKUP(Výskyt[[#This Row],[Kód]],'Školské potreby'!$I$8:$L$268,4,0),0)</f>
        <v>0</v>
      </c>
      <c r="N35" s="14"/>
    </row>
    <row r="36" spans="1:14" x14ac:dyDescent="0.2">
      <c r="A36" s="14"/>
      <c r="B36" s="22">
        <v>3122</v>
      </c>
      <c r="C36" s="14" t="s">
        <v>197</v>
      </c>
      <c r="D36" s="14">
        <f>Cenník[[#This Row],[Kód]]</f>
        <v>3122</v>
      </c>
      <c r="E36" s="23">
        <v>0.61</v>
      </c>
      <c r="F36" s="14"/>
      <c r="G36" s="14" t="s">
        <v>176</v>
      </c>
      <c r="H36" s="14"/>
      <c r="I36" s="24">
        <f>Cenník[[#This Row],[Kód]]</f>
        <v>3122</v>
      </c>
      <c r="J36" s="25">
        <f>Výskyt[[#This Row],[1]]</f>
        <v>0</v>
      </c>
      <c r="K36" s="25" t="str">
        <f>IFERROR(RANK(Výskyt[[#This Row],[kód-P]],Výskyt[kód-P],1),"")</f>
        <v/>
      </c>
      <c r="L36" s="25" t="str">
        <f>IF(Výskyt[[#This Row],[ks]]&gt;0,Výskyt[[#This Row],[Kód]],"")</f>
        <v/>
      </c>
      <c r="M36" s="25">
        <f>IFERROR(VLOOKUP(Výskyt[[#This Row],[Kód]],'Školské potreby'!$C$8:$F$270,4,0),0)+IFERROR(VLOOKUP(Výskyt[[#This Row],[Kód]],'Školské potreby'!$I$8:$L$268,4,0),0)</f>
        <v>0</v>
      </c>
      <c r="N36" s="14"/>
    </row>
    <row r="37" spans="1:14" x14ac:dyDescent="0.2">
      <c r="A37" s="14"/>
      <c r="B37" s="22">
        <v>3125</v>
      </c>
      <c r="C37" s="14" t="s">
        <v>198</v>
      </c>
      <c r="D37" s="14">
        <f>Cenník[[#This Row],[Kód]]</f>
        <v>3125</v>
      </c>
      <c r="E37" s="23">
        <v>0.54</v>
      </c>
      <c r="F37" s="14"/>
      <c r="G37" s="14" t="s">
        <v>167</v>
      </c>
      <c r="H37" s="14"/>
      <c r="I37" s="24">
        <f>Cenník[[#This Row],[Kód]]</f>
        <v>3125</v>
      </c>
      <c r="J37" s="25">
        <f>Výskyt[[#This Row],[1]]</f>
        <v>0</v>
      </c>
      <c r="K37" s="25" t="str">
        <f>IFERROR(RANK(Výskyt[[#This Row],[kód-P]],Výskyt[kód-P],1),"")</f>
        <v/>
      </c>
      <c r="L37" s="25" t="str">
        <f>IF(Výskyt[[#This Row],[ks]]&gt;0,Výskyt[[#This Row],[Kód]],"")</f>
        <v/>
      </c>
      <c r="M37" s="25">
        <f>IFERROR(VLOOKUP(Výskyt[[#This Row],[Kód]],'Školské potreby'!$C$8:$F$270,4,0),0)+IFERROR(VLOOKUP(Výskyt[[#This Row],[Kód]],'Školské potreby'!$I$8:$L$268,4,0),0)</f>
        <v>0</v>
      </c>
      <c r="N37" s="14"/>
    </row>
    <row r="38" spans="1:14" x14ac:dyDescent="0.2">
      <c r="A38" s="14"/>
      <c r="B38" s="22">
        <v>3130</v>
      </c>
      <c r="C38" s="14" t="s">
        <v>199</v>
      </c>
      <c r="D38" s="14">
        <f>Cenník[[#This Row],[Kód]]</f>
        <v>3130</v>
      </c>
      <c r="E38" s="23">
        <v>0.54</v>
      </c>
      <c r="F38" s="14"/>
      <c r="G38" s="14" t="s">
        <v>169</v>
      </c>
      <c r="H38" s="14"/>
      <c r="I38" s="24">
        <f>Cenník[[#This Row],[Kód]]</f>
        <v>3130</v>
      </c>
      <c r="J38" s="25">
        <f>Výskyt[[#This Row],[1]]</f>
        <v>0</v>
      </c>
      <c r="K38" s="25" t="str">
        <f>IFERROR(RANK(Výskyt[[#This Row],[kód-P]],Výskyt[kód-P],1),"")</f>
        <v/>
      </c>
      <c r="L38" s="25" t="str">
        <f>IF(Výskyt[[#This Row],[ks]]&gt;0,Výskyt[[#This Row],[Kód]],"")</f>
        <v/>
      </c>
      <c r="M38" s="25">
        <f>IFERROR(VLOOKUP(Výskyt[[#This Row],[Kód]],'Školské potreby'!$C$8:$F$270,4,0),0)+IFERROR(VLOOKUP(Výskyt[[#This Row],[Kód]],'Školské potreby'!$I$8:$L$268,4,0),0)</f>
        <v>0</v>
      </c>
      <c r="N38" s="14"/>
    </row>
    <row r="39" spans="1:14" x14ac:dyDescent="0.2">
      <c r="A39" s="14"/>
      <c r="B39" s="22">
        <v>3135</v>
      </c>
      <c r="C39" s="14" t="s">
        <v>200</v>
      </c>
      <c r="D39" s="14">
        <f>Cenník[[#This Row],[Kód]]</f>
        <v>3135</v>
      </c>
      <c r="E39" s="23">
        <v>0.54</v>
      </c>
      <c r="F39" s="14"/>
      <c r="G39" s="14" t="s">
        <v>14</v>
      </c>
      <c r="H39" s="14"/>
      <c r="I39" s="24">
        <f>Cenník[[#This Row],[Kód]]</f>
        <v>3135</v>
      </c>
      <c r="J39" s="25">
        <f>Výskyt[[#This Row],[1]]</f>
        <v>0</v>
      </c>
      <c r="K39" s="25" t="str">
        <f>IFERROR(RANK(Výskyt[[#This Row],[kód-P]],Výskyt[kód-P],1),"")</f>
        <v/>
      </c>
      <c r="L39" s="25" t="str">
        <f>IF(Výskyt[[#This Row],[ks]]&gt;0,Výskyt[[#This Row],[Kód]],"")</f>
        <v/>
      </c>
      <c r="M39" s="25">
        <f>IFERROR(VLOOKUP(Výskyt[[#This Row],[Kód]],'Školské potreby'!$C$8:$F$270,4,0),0)+IFERROR(VLOOKUP(Výskyt[[#This Row],[Kód]],'Školské potreby'!$I$8:$L$268,4,0),0)</f>
        <v>0</v>
      </c>
      <c r="N39" s="14"/>
    </row>
    <row r="40" spans="1:14" x14ac:dyDescent="0.2">
      <c r="A40" s="14"/>
      <c r="B40" s="22">
        <v>3145</v>
      </c>
      <c r="C40" s="14" t="s">
        <v>201</v>
      </c>
      <c r="D40" s="14">
        <f>Cenník[[#This Row],[Kód]]</f>
        <v>3145</v>
      </c>
      <c r="E40" s="23">
        <v>0.77</v>
      </c>
      <c r="F40" s="14"/>
      <c r="G40" s="14" t="s">
        <v>13</v>
      </c>
      <c r="H40" s="14"/>
      <c r="I40" s="24">
        <f>Cenník[[#This Row],[Kód]]</f>
        <v>3145</v>
      </c>
      <c r="J40" s="25">
        <f>Výskyt[[#This Row],[1]]</f>
        <v>0</v>
      </c>
      <c r="K40" s="25" t="str">
        <f>IFERROR(RANK(Výskyt[[#This Row],[kód-P]],Výskyt[kód-P],1),"")</f>
        <v/>
      </c>
      <c r="L40" s="25" t="str">
        <f>IF(Výskyt[[#This Row],[ks]]&gt;0,Výskyt[[#This Row],[Kód]],"")</f>
        <v/>
      </c>
      <c r="M40" s="25">
        <f>IFERROR(VLOOKUP(Výskyt[[#This Row],[Kód]],'Školské potreby'!$C$8:$F$270,4,0),0)+IFERROR(VLOOKUP(Výskyt[[#This Row],[Kód]],'Školské potreby'!$I$8:$L$268,4,0),0)</f>
        <v>0</v>
      </c>
      <c r="N40" s="14"/>
    </row>
    <row r="41" spans="1:14" x14ac:dyDescent="0.2">
      <c r="A41" s="14"/>
      <c r="B41" s="22">
        <v>3150</v>
      </c>
      <c r="C41" s="14" t="s">
        <v>202</v>
      </c>
      <c r="D41" s="14">
        <f>Cenník[[#This Row],[Kód]]</f>
        <v>3150</v>
      </c>
      <c r="E41" s="23">
        <v>0.77</v>
      </c>
      <c r="F41" s="14"/>
      <c r="G41" s="14" t="s">
        <v>12</v>
      </c>
      <c r="H41" s="14"/>
      <c r="I41" s="24">
        <f>Cenník[[#This Row],[Kód]]</f>
        <v>3150</v>
      </c>
      <c r="J41" s="25">
        <f>Výskyt[[#This Row],[1]]</f>
        <v>0</v>
      </c>
      <c r="K41" s="25" t="str">
        <f>IFERROR(RANK(Výskyt[[#This Row],[kód-P]],Výskyt[kód-P],1),"")</f>
        <v/>
      </c>
      <c r="L41" s="25" t="str">
        <f>IF(Výskyt[[#This Row],[ks]]&gt;0,Výskyt[[#This Row],[Kód]],"")</f>
        <v/>
      </c>
      <c r="M41" s="25">
        <f>IFERROR(VLOOKUP(Výskyt[[#This Row],[Kód]],'Školské potreby'!$C$8:$F$270,4,0),0)+IFERROR(VLOOKUP(Výskyt[[#This Row],[Kód]],'Školské potreby'!$I$8:$L$268,4,0),0)</f>
        <v>0</v>
      </c>
      <c r="N41" s="14"/>
    </row>
    <row r="42" spans="1:14" x14ac:dyDescent="0.2">
      <c r="A42" s="14"/>
      <c r="B42" s="22">
        <v>3155</v>
      </c>
      <c r="C42" s="14" t="s">
        <v>203</v>
      </c>
      <c r="D42" s="14">
        <f>Cenník[[#This Row],[Kód]]</f>
        <v>3155</v>
      </c>
      <c r="E42" s="23">
        <v>0.77</v>
      </c>
      <c r="F42" s="14"/>
      <c r="G42" s="14" t="s">
        <v>9</v>
      </c>
      <c r="H42" s="14"/>
      <c r="I42" s="24">
        <f>Cenník[[#This Row],[Kód]]</f>
        <v>3155</v>
      </c>
      <c r="J42" s="25">
        <f>Výskyt[[#This Row],[1]]</f>
        <v>0</v>
      </c>
      <c r="K42" s="25" t="str">
        <f>IFERROR(RANK(Výskyt[[#This Row],[kód-P]],Výskyt[kód-P],1),"")</f>
        <v/>
      </c>
      <c r="L42" s="25" t="str">
        <f>IF(Výskyt[[#This Row],[ks]]&gt;0,Výskyt[[#This Row],[Kód]],"")</f>
        <v/>
      </c>
      <c r="M42" s="25">
        <f>IFERROR(VLOOKUP(Výskyt[[#This Row],[Kód]],'Školské potreby'!$C$8:$F$270,4,0),0)+IFERROR(VLOOKUP(Výskyt[[#This Row],[Kód]],'Školské potreby'!$I$8:$L$268,4,0),0)</f>
        <v>0</v>
      </c>
      <c r="N42" s="14"/>
    </row>
    <row r="43" spans="1:14" x14ac:dyDescent="0.2">
      <c r="A43" s="14"/>
      <c r="B43" s="22">
        <v>3156</v>
      </c>
      <c r="C43" s="14" t="s">
        <v>204</v>
      </c>
      <c r="D43" s="14">
        <f>Cenník[[#This Row],[Kód]]</f>
        <v>3156</v>
      </c>
      <c r="E43" s="23">
        <v>1.33</v>
      </c>
      <c r="F43" s="14"/>
      <c r="G43" s="14" t="s">
        <v>10</v>
      </c>
      <c r="H43" s="14"/>
      <c r="I43" s="24">
        <f>Cenník[[#This Row],[Kód]]</f>
        <v>3156</v>
      </c>
      <c r="J43" s="25">
        <f>Výskyt[[#This Row],[1]]</f>
        <v>0</v>
      </c>
      <c r="K43" s="25" t="str">
        <f>IFERROR(RANK(Výskyt[[#This Row],[kód-P]],Výskyt[kód-P],1),"")</f>
        <v/>
      </c>
      <c r="L43" s="25" t="str">
        <f>IF(Výskyt[[#This Row],[ks]]&gt;0,Výskyt[[#This Row],[Kód]],"")</f>
        <v/>
      </c>
      <c r="M43" s="25">
        <f>IFERROR(VLOOKUP(Výskyt[[#This Row],[Kód]],'Školské potreby'!$C$8:$F$270,4,0),0)+IFERROR(VLOOKUP(Výskyt[[#This Row],[Kód]],'Školské potreby'!$I$8:$L$268,4,0),0)</f>
        <v>0</v>
      </c>
      <c r="N43" s="14"/>
    </row>
    <row r="44" spans="1:14" x14ac:dyDescent="0.2">
      <c r="A44" s="14"/>
      <c r="B44" s="22">
        <v>3157</v>
      </c>
      <c r="C44" s="14" t="s">
        <v>205</v>
      </c>
      <c r="D44" s="14">
        <f>Cenník[[#This Row],[Kód]]</f>
        <v>3157</v>
      </c>
      <c r="E44" s="23">
        <v>1.33</v>
      </c>
      <c r="F44" s="14"/>
      <c r="G44" s="14" t="s">
        <v>11</v>
      </c>
      <c r="H44" s="14"/>
      <c r="I44" s="24">
        <f>Cenník[[#This Row],[Kód]]</f>
        <v>3157</v>
      </c>
      <c r="J44" s="25">
        <f>Výskyt[[#This Row],[1]]</f>
        <v>0</v>
      </c>
      <c r="K44" s="25" t="str">
        <f>IFERROR(RANK(Výskyt[[#This Row],[kód-P]],Výskyt[kód-P],1),"")</f>
        <v/>
      </c>
      <c r="L44" s="25" t="str">
        <f>IF(Výskyt[[#This Row],[ks]]&gt;0,Výskyt[[#This Row],[Kód]],"")</f>
        <v/>
      </c>
      <c r="M44" s="25">
        <f>IFERROR(VLOOKUP(Výskyt[[#This Row],[Kód]],'Školské potreby'!$C$8:$F$270,4,0),0)+IFERROR(VLOOKUP(Výskyt[[#This Row],[Kód]],'Školské potreby'!$I$8:$L$268,4,0),0)</f>
        <v>0</v>
      </c>
      <c r="N44" s="14"/>
    </row>
    <row r="45" spans="1:14" x14ac:dyDescent="0.2">
      <c r="A45" s="14"/>
      <c r="B45" s="22">
        <v>3158</v>
      </c>
      <c r="C45" s="14" t="s">
        <v>206</v>
      </c>
      <c r="D45" s="14">
        <f>Cenník[[#This Row],[Kód]]</f>
        <v>3158</v>
      </c>
      <c r="E45" s="23">
        <v>1.33</v>
      </c>
      <c r="F45" s="14"/>
      <c r="G45" s="14" t="s">
        <v>313</v>
      </c>
      <c r="H45" s="14"/>
      <c r="I45" s="24">
        <f>Cenník[[#This Row],[Kód]]</f>
        <v>3158</v>
      </c>
      <c r="J45" s="25">
        <f>Výskyt[[#This Row],[1]]</f>
        <v>0</v>
      </c>
      <c r="K45" s="25" t="str">
        <f>IFERROR(RANK(Výskyt[[#This Row],[kód-P]],Výskyt[kód-P],1),"")</f>
        <v/>
      </c>
      <c r="L45" s="25" t="str">
        <f>IF(Výskyt[[#This Row],[ks]]&gt;0,Výskyt[[#This Row],[Kód]],"")</f>
        <v/>
      </c>
      <c r="M45" s="25">
        <f>IFERROR(VLOOKUP(Výskyt[[#This Row],[Kód]],'Školské potreby'!$C$8:$F$270,4,0),0)+IFERROR(VLOOKUP(Výskyt[[#This Row],[Kód]],'Školské potreby'!$I$8:$L$268,4,0),0)</f>
        <v>0</v>
      </c>
      <c r="N45" s="14"/>
    </row>
    <row r="46" spans="1:14" x14ac:dyDescent="0.2">
      <c r="A46" s="14"/>
      <c r="B46" s="22">
        <v>3160</v>
      </c>
      <c r="C46" s="14" t="s">
        <v>207</v>
      </c>
      <c r="D46" s="14">
        <f>Cenník[[#This Row],[Kód]]</f>
        <v>3160</v>
      </c>
      <c r="E46" s="23">
        <v>0.25</v>
      </c>
      <c r="F46" s="14"/>
      <c r="G46" s="14" t="s">
        <v>310</v>
      </c>
      <c r="H46" s="14"/>
      <c r="I46" s="24">
        <f>Cenník[[#This Row],[Kód]]</f>
        <v>3160</v>
      </c>
      <c r="J46" s="25">
        <f>Výskyt[[#This Row],[1]]</f>
        <v>0</v>
      </c>
      <c r="K46" s="25" t="str">
        <f>IFERROR(RANK(Výskyt[[#This Row],[kód-P]],Výskyt[kód-P],1),"")</f>
        <v/>
      </c>
      <c r="L46" s="25" t="str">
        <f>IF(Výskyt[[#This Row],[ks]]&gt;0,Výskyt[[#This Row],[Kód]],"")</f>
        <v/>
      </c>
      <c r="M46" s="25">
        <f>IFERROR(VLOOKUP(Výskyt[[#This Row],[Kód]],'Školské potreby'!$C$8:$F$270,4,0),0)+IFERROR(VLOOKUP(Výskyt[[#This Row],[Kód]],'Školské potreby'!$I$8:$L$268,4,0),0)</f>
        <v>0</v>
      </c>
      <c r="N46" s="14"/>
    </row>
    <row r="47" spans="1:14" x14ac:dyDescent="0.2">
      <c r="A47" s="14"/>
      <c r="B47" s="22">
        <v>3165</v>
      </c>
      <c r="C47" s="14" t="s">
        <v>208</v>
      </c>
      <c r="D47" s="14">
        <f>Cenník[[#This Row],[Kód]]</f>
        <v>3165</v>
      </c>
      <c r="E47" s="23">
        <v>0.37</v>
      </c>
      <c r="F47" s="14"/>
      <c r="G47" s="14" t="s">
        <v>311</v>
      </c>
      <c r="H47" s="14"/>
      <c r="I47" s="24">
        <f>Cenník[[#This Row],[Kód]]</f>
        <v>3165</v>
      </c>
      <c r="J47" s="25">
        <f>Výskyt[[#This Row],[1]]</f>
        <v>0</v>
      </c>
      <c r="K47" s="25" t="str">
        <f>IFERROR(RANK(Výskyt[[#This Row],[kód-P]],Výskyt[kód-P],1),"")</f>
        <v/>
      </c>
      <c r="L47" s="25" t="str">
        <f>IF(Výskyt[[#This Row],[ks]]&gt;0,Výskyt[[#This Row],[Kód]],"")</f>
        <v/>
      </c>
      <c r="M47" s="25">
        <f>IFERROR(VLOOKUP(Výskyt[[#This Row],[Kód]],'Školské potreby'!$C$8:$F$270,4,0),0)+IFERROR(VLOOKUP(Výskyt[[#This Row],[Kód]],'Školské potreby'!$I$8:$L$268,4,0),0)</f>
        <v>0</v>
      </c>
      <c r="N47" s="14"/>
    </row>
    <row r="48" spans="1:14" x14ac:dyDescent="0.2">
      <c r="A48" s="14"/>
      <c r="B48" s="22">
        <v>3170</v>
      </c>
      <c r="C48" s="14" t="s">
        <v>234</v>
      </c>
      <c r="D48" s="14">
        <f>Cenník[[#This Row],[Kód]]</f>
        <v>3170</v>
      </c>
      <c r="E48" s="23">
        <v>0.5</v>
      </c>
      <c r="F48" s="14"/>
      <c r="G48" s="14" t="s">
        <v>312</v>
      </c>
      <c r="H48" s="14"/>
      <c r="I48" s="24">
        <f>Cenník[[#This Row],[Kód]]</f>
        <v>3170</v>
      </c>
      <c r="J48" s="25">
        <f>Výskyt[[#This Row],[1]]</f>
        <v>0</v>
      </c>
      <c r="K48" s="25" t="str">
        <f>IFERROR(RANK(Výskyt[[#This Row],[kód-P]],Výskyt[kód-P],1),"")</f>
        <v/>
      </c>
      <c r="L48" s="25" t="str">
        <f>IF(Výskyt[[#This Row],[ks]]&gt;0,Výskyt[[#This Row],[Kód]],"")</f>
        <v/>
      </c>
      <c r="M48" s="25">
        <f>IFERROR(VLOOKUP(Výskyt[[#This Row],[Kód]],'Školské potreby'!$C$8:$F$270,4,0),0)+IFERROR(VLOOKUP(Výskyt[[#This Row],[Kód]],'Školské potreby'!$I$8:$L$268,4,0),0)</f>
        <v>0</v>
      </c>
      <c r="N48" s="14"/>
    </row>
    <row r="49" spans="1:14" x14ac:dyDescent="0.2">
      <c r="A49" s="14"/>
      <c r="B49" s="22">
        <v>3175</v>
      </c>
      <c r="C49" s="14" t="s">
        <v>235</v>
      </c>
      <c r="D49" s="14">
        <f>Cenník[[#This Row],[Kód]]</f>
        <v>3175</v>
      </c>
      <c r="E49" s="23">
        <v>0.5</v>
      </c>
      <c r="F49" s="14"/>
      <c r="G49" s="14" t="s">
        <v>165</v>
      </c>
      <c r="H49" s="14"/>
      <c r="I49" s="24">
        <f>Cenník[[#This Row],[Kód]]</f>
        <v>3175</v>
      </c>
      <c r="J49" s="25">
        <f>Výskyt[[#This Row],[1]]</f>
        <v>0</v>
      </c>
      <c r="K49" s="25" t="str">
        <f>IFERROR(RANK(Výskyt[[#This Row],[kód-P]],Výskyt[kód-P],1),"")</f>
        <v/>
      </c>
      <c r="L49" s="25" t="str">
        <f>IF(Výskyt[[#This Row],[ks]]&gt;0,Výskyt[[#This Row],[Kód]],"")</f>
        <v/>
      </c>
      <c r="M49" s="25">
        <f>IFERROR(VLOOKUP(Výskyt[[#This Row],[Kód]],'Školské potreby'!$C$8:$F$270,4,0),0)+IFERROR(VLOOKUP(Výskyt[[#This Row],[Kód]],'Školské potreby'!$I$8:$L$268,4,0),0)</f>
        <v>0</v>
      </c>
      <c r="N49" s="14"/>
    </row>
    <row r="50" spans="1:14" x14ac:dyDescent="0.2">
      <c r="A50" s="14"/>
      <c r="B50" s="22">
        <v>3180</v>
      </c>
      <c r="C50" s="14" t="s">
        <v>236</v>
      </c>
      <c r="D50" s="14">
        <f>Cenník[[#This Row],[Kód]]</f>
        <v>3180</v>
      </c>
      <c r="E50" s="23">
        <v>0.5</v>
      </c>
      <c r="F50" s="14"/>
      <c r="G50" s="14" t="s">
        <v>166</v>
      </c>
      <c r="H50" s="14"/>
      <c r="I50" s="24">
        <f>Cenník[[#This Row],[Kód]]</f>
        <v>3180</v>
      </c>
      <c r="J50" s="25">
        <f>Výskyt[[#This Row],[1]]</f>
        <v>0</v>
      </c>
      <c r="K50" s="25" t="str">
        <f>IFERROR(RANK(Výskyt[[#This Row],[kód-P]],Výskyt[kód-P],1),"")</f>
        <v/>
      </c>
      <c r="L50" s="25" t="str">
        <f>IF(Výskyt[[#This Row],[ks]]&gt;0,Výskyt[[#This Row],[Kód]],"")</f>
        <v/>
      </c>
      <c r="M50" s="25">
        <f>IFERROR(VLOOKUP(Výskyt[[#This Row],[Kód]],'Školské potreby'!$C$8:$F$270,4,0),0)+IFERROR(VLOOKUP(Výskyt[[#This Row],[Kód]],'Školské potreby'!$I$8:$L$268,4,0),0)</f>
        <v>0</v>
      </c>
      <c r="N50" s="14"/>
    </row>
    <row r="51" spans="1:14" x14ac:dyDescent="0.2">
      <c r="A51" s="14"/>
      <c r="B51" s="22">
        <v>3185</v>
      </c>
      <c r="C51" s="14" t="s">
        <v>237</v>
      </c>
      <c r="D51" s="14">
        <f>Cenník[[#This Row],[Kód]]</f>
        <v>3185</v>
      </c>
      <c r="E51" s="23">
        <v>0.82</v>
      </c>
      <c r="F51" s="14"/>
      <c r="G51" s="14" t="s">
        <v>265</v>
      </c>
      <c r="H51" s="14"/>
      <c r="I51" s="24">
        <f>Cenník[[#This Row],[Kód]]</f>
        <v>3185</v>
      </c>
      <c r="J51" s="25">
        <f>Výskyt[[#This Row],[1]]</f>
        <v>0</v>
      </c>
      <c r="K51" s="25" t="str">
        <f>IFERROR(RANK(Výskyt[[#This Row],[kód-P]],Výskyt[kód-P],1),"")</f>
        <v/>
      </c>
      <c r="L51" s="25" t="str">
        <f>IF(Výskyt[[#This Row],[ks]]&gt;0,Výskyt[[#This Row],[Kód]],"")</f>
        <v/>
      </c>
      <c r="M51" s="25">
        <f>IFERROR(VLOOKUP(Výskyt[[#This Row],[Kód]],'Školské potreby'!$C$8:$F$270,4,0),0)+IFERROR(VLOOKUP(Výskyt[[#This Row],[Kód]],'Školské potreby'!$I$8:$L$268,4,0),0)</f>
        <v>0</v>
      </c>
      <c r="N51" s="14"/>
    </row>
    <row r="52" spans="1:14" x14ac:dyDescent="0.2">
      <c r="A52" s="14"/>
      <c r="B52" s="22">
        <v>3190</v>
      </c>
      <c r="C52" s="14" t="s">
        <v>238</v>
      </c>
      <c r="D52" s="14">
        <f>Cenník[[#This Row],[Kód]]</f>
        <v>3190</v>
      </c>
      <c r="E52" s="23">
        <v>0.82</v>
      </c>
      <c r="F52" s="14"/>
      <c r="G52" s="14" t="s">
        <v>264</v>
      </c>
      <c r="H52" s="14"/>
      <c r="I52" s="24">
        <f>Cenník[[#This Row],[Kód]]</f>
        <v>3190</v>
      </c>
      <c r="J52" s="25">
        <f>Výskyt[[#This Row],[1]]</f>
        <v>0</v>
      </c>
      <c r="K52" s="25" t="str">
        <f>IFERROR(RANK(Výskyt[[#This Row],[kód-P]],Výskyt[kód-P],1),"")</f>
        <v/>
      </c>
      <c r="L52" s="25" t="str">
        <f>IF(Výskyt[[#This Row],[ks]]&gt;0,Výskyt[[#This Row],[Kód]],"")</f>
        <v/>
      </c>
      <c r="M52" s="25">
        <f>IFERROR(VLOOKUP(Výskyt[[#This Row],[Kód]],'Školské potreby'!$C$8:$F$270,4,0),0)+IFERROR(VLOOKUP(Výskyt[[#This Row],[Kód]],'Školské potreby'!$I$8:$L$268,4,0),0)</f>
        <v>0</v>
      </c>
      <c r="N52" s="14"/>
    </row>
    <row r="53" spans="1:14" x14ac:dyDescent="0.2">
      <c r="A53" s="14"/>
      <c r="B53" s="22">
        <v>3195</v>
      </c>
      <c r="C53" s="14" t="s">
        <v>239</v>
      </c>
      <c r="D53" s="14">
        <f>Cenník[[#This Row],[Kód]]</f>
        <v>3195</v>
      </c>
      <c r="E53" s="23">
        <v>0.82</v>
      </c>
      <c r="F53" s="14"/>
      <c r="G53" s="14" t="s">
        <v>266</v>
      </c>
      <c r="H53" s="14"/>
      <c r="I53" s="24">
        <f>Cenník[[#This Row],[Kód]]</f>
        <v>3195</v>
      </c>
      <c r="J53" s="25">
        <f>Výskyt[[#This Row],[1]]</f>
        <v>0</v>
      </c>
      <c r="K53" s="25" t="str">
        <f>IFERROR(RANK(Výskyt[[#This Row],[kód-P]],Výskyt[kód-P],1),"")</f>
        <v/>
      </c>
      <c r="L53" s="25" t="str">
        <f>IF(Výskyt[[#This Row],[ks]]&gt;0,Výskyt[[#This Row],[Kód]],"")</f>
        <v/>
      </c>
      <c r="M53" s="25">
        <f>IFERROR(VLOOKUP(Výskyt[[#This Row],[Kód]],'Školské potreby'!$C$8:$F$270,4,0),0)+IFERROR(VLOOKUP(Výskyt[[#This Row],[Kód]],'Školské potreby'!$I$8:$L$268,4,0),0)</f>
        <v>0</v>
      </c>
      <c r="N53" s="14"/>
    </row>
    <row r="54" spans="1:14" x14ac:dyDescent="0.2">
      <c r="A54" s="14"/>
      <c r="B54" s="22">
        <v>3200</v>
      </c>
      <c r="C54" s="14" t="s">
        <v>240</v>
      </c>
      <c r="D54" s="14">
        <f>Cenník[[#This Row],[Kód]]</f>
        <v>3200</v>
      </c>
      <c r="E54" s="23">
        <v>1.18</v>
      </c>
      <c r="F54" s="14"/>
      <c r="G54" s="14" t="s">
        <v>393</v>
      </c>
      <c r="H54" s="14"/>
      <c r="I54" s="24">
        <f>Cenník[[#This Row],[Kód]]</f>
        <v>3200</v>
      </c>
      <c r="J54" s="25">
        <f>Výskyt[[#This Row],[1]]</f>
        <v>0</v>
      </c>
      <c r="K54" s="25" t="str">
        <f>IFERROR(RANK(Výskyt[[#This Row],[kód-P]],Výskyt[kód-P],1),"")</f>
        <v/>
      </c>
      <c r="L54" s="25" t="str">
        <f>IF(Výskyt[[#This Row],[ks]]&gt;0,Výskyt[[#This Row],[Kód]],"")</f>
        <v/>
      </c>
      <c r="M54" s="25">
        <f>IFERROR(VLOOKUP(Výskyt[[#This Row],[Kód]],'Školské potreby'!$C$8:$F$270,4,0),0)+IFERROR(VLOOKUP(Výskyt[[#This Row],[Kód]],'Školské potreby'!$I$8:$L$268,4,0),0)</f>
        <v>0</v>
      </c>
      <c r="N54" s="14"/>
    </row>
    <row r="55" spans="1:14" x14ac:dyDescent="0.2">
      <c r="A55" s="14"/>
      <c r="B55" s="22">
        <v>3205</v>
      </c>
      <c r="C55" s="14" t="s">
        <v>241</v>
      </c>
      <c r="D55" s="14">
        <f>Cenník[[#This Row],[Kód]]</f>
        <v>3205</v>
      </c>
      <c r="E55" s="23">
        <v>1.18</v>
      </c>
      <c r="F55" s="14"/>
      <c r="G55" s="14" t="s">
        <v>353</v>
      </c>
      <c r="H55" s="14"/>
      <c r="I55" s="24">
        <f>Cenník[[#This Row],[Kód]]</f>
        <v>3205</v>
      </c>
      <c r="J55" s="25">
        <f>Výskyt[[#This Row],[1]]</f>
        <v>0</v>
      </c>
      <c r="K55" s="25" t="str">
        <f>IFERROR(RANK(Výskyt[[#This Row],[kód-P]],Výskyt[kód-P],1),"")</f>
        <v/>
      </c>
      <c r="L55" s="25" t="str">
        <f>IF(Výskyt[[#This Row],[ks]]&gt;0,Výskyt[[#This Row],[Kód]],"")</f>
        <v/>
      </c>
      <c r="M55" s="25">
        <f>IFERROR(VLOOKUP(Výskyt[[#This Row],[Kód]],'Školské potreby'!$C$8:$F$270,4,0),0)+IFERROR(VLOOKUP(Výskyt[[#This Row],[Kód]],'Školské potreby'!$I$8:$L$268,4,0),0)</f>
        <v>0</v>
      </c>
      <c r="N55" s="14"/>
    </row>
    <row r="56" spans="1:14" x14ac:dyDescent="0.2">
      <c r="A56" s="14"/>
      <c r="B56" s="22">
        <v>3210</v>
      </c>
      <c r="C56" s="14" t="s">
        <v>242</v>
      </c>
      <c r="D56" s="14">
        <f>Cenník[[#This Row],[Kód]]</f>
        <v>3210</v>
      </c>
      <c r="E56" s="23">
        <v>1.18</v>
      </c>
      <c r="F56" s="14"/>
      <c r="G56" s="14" t="s">
        <v>352</v>
      </c>
      <c r="H56" s="14"/>
      <c r="I56" s="24">
        <f>Cenník[[#This Row],[Kód]]</f>
        <v>3210</v>
      </c>
      <c r="J56" s="25">
        <f>Výskyt[[#This Row],[1]]</f>
        <v>0</v>
      </c>
      <c r="K56" s="25" t="str">
        <f>IFERROR(RANK(Výskyt[[#This Row],[kód-P]],Výskyt[kód-P],1),"")</f>
        <v/>
      </c>
      <c r="L56" s="25" t="str">
        <f>IF(Výskyt[[#This Row],[ks]]&gt;0,Výskyt[[#This Row],[Kód]],"")</f>
        <v/>
      </c>
      <c r="M56" s="25">
        <f>IFERROR(VLOOKUP(Výskyt[[#This Row],[Kód]],'Školské potreby'!$C$8:$F$270,4,0),0)+IFERROR(VLOOKUP(Výskyt[[#This Row],[Kód]],'Školské potreby'!$I$8:$L$268,4,0),0)</f>
        <v>0</v>
      </c>
      <c r="N56" s="14"/>
    </row>
    <row r="57" spans="1:14" x14ac:dyDescent="0.2">
      <c r="A57" s="14"/>
      <c r="B57" s="22">
        <v>3215</v>
      </c>
      <c r="C57" s="14" t="s">
        <v>223</v>
      </c>
      <c r="D57" s="14">
        <f>Cenník[[#This Row],[Kód]]</f>
        <v>3215</v>
      </c>
      <c r="E57" s="23">
        <v>0.26</v>
      </c>
      <c r="F57" s="14"/>
      <c r="G57" s="14" t="s">
        <v>348</v>
      </c>
      <c r="H57" s="14"/>
      <c r="I57" s="24">
        <f>Cenník[[#This Row],[Kód]]</f>
        <v>3215</v>
      </c>
      <c r="J57" s="25">
        <f>Výskyt[[#This Row],[1]]</f>
        <v>0</v>
      </c>
      <c r="K57" s="25" t="str">
        <f>IFERROR(RANK(Výskyt[[#This Row],[kód-P]],Výskyt[kód-P],1),"")</f>
        <v/>
      </c>
      <c r="L57" s="25" t="str">
        <f>IF(Výskyt[[#This Row],[ks]]&gt;0,Výskyt[[#This Row],[Kód]],"")</f>
        <v/>
      </c>
      <c r="M57" s="25">
        <f>IFERROR(VLOOKUP(Výskyt[[#This Row],[Kód]],'Školské potreby'!$C$8:$F$270,4,0),0)+IFERROR(VLOOKUP(Výskyt[[#This Row],[Kód]],'Školské potreby'!$I$8:$L$268,4,0),0)</f>
        <v>0</v>
      </c>
      <c r="N57" s="14"/>
    </row>
    <row r="58" spans="1:14" x14ac:dyDescent="0.2">
      <c r="A58" s="14"/>
      <c r="B58" s="22">
        <v>3220</v>
      </c>
      <c r="C58" s="14" t="s">
        <v>224</v>
      </c>
      <c r="D58" s="14">
        <f>Cenník[[#This Row],[Kód]]</f>
        <v>3220</v>
      </c>
      <c r="E58" s="23">
        <v>0.26</v>
      </c>
      <c r="F58" s="14"/>
      <c r="G58" s="14" t="s">
        <v>349</v>
      </c>
      <c r="H58" s="14"/>
      <c r="I58" s="24">
        <f>Cenník[[#This Row],[Kód]]</f>
        <v>3220</v>
      </c>
      <c r="J58" s="25">
        <f>Výskyt[[#This Row],[1]]</f>
        <v>0</v>
      </c>
      <c r="K58" s="25" t="str">
        <f>IFERROR(RANK(Výskyt[[#This Row],[kód-P]],Výskyt[kód-P],1),"")</f>
        <v/>
      </c>
      <c r="L58" s="25" t="str">
        <f>IF(Výskyt[[#This Row],[ks]]&gt;0,Výskyt[[#This Row],[Kód]],"")</f>
        <v/>
      </c>
      <c r="M58" s="25">
        <f>IFERROR(VLOOKUP(Výskyt[[#This Row],[Kód]],'Školské potreby'!$C$8:$F$270,4,0),0)+IFERROR(VLOOKUP(Výskyt[[#This Row],[Kód]],'Školské potreby'!$I$8:$L$268,4,0),0)</f>
        <v>0</v>
      </c>
      <c r="N58" s="14"/>
    </row>
    <row r="59" spans="1:14" x14ac:dyDescent="0.2">
      <c r="A59" s="14"/>
      <c r="B59" s="22">
        <v>3225</v>
      </c>
      <c r="C59" s="14" t="s">
        <v>225</v>
      </c>
      <c r="D59" s="14">
        <f>Cenník[[#This Row],[Kód]]</f>
        <v>3225</v>
      </c>
      <c r="E59" s="23">
        <v>0.26</v>
      </c>
      <c r="F59" s="14"/>
      <c r="G59" s="14" t="s">
        <v>350</v>
      </c>
      <c r="H59" s="14"/>
      <c r="I59" s="24">
        <f>Cenník[[#This Row],[Kód]]</f>
        <v>3225</v>
      </c>
      <c r="J59" s="25">
        <f>Výskyt[[#This Row],[1]]</f>
        <v>0</v>
      </c>
      <c r="K59" s="25" t="str">
        <f>IFERROR(RANK(Výskyt[[#This Row],[kód-P]],Výskyt[kód-P],1),"")</f>
        <v/>
      </c>
      <c r="L59" s="25" t="str">
        <f>IF(Výskyt[[#This Row],[ks]]&gt;0,Výskyt[[#This Row],[Kód]],"")</f>
        <v/>
      </c>
      <c r="M59" s="25">
        <f>IFERROR(VLOOKUP(Výskyt[[#This Row],[Kód]],'Školské potreby'!$C$8:$F$270,4,0),0)+IFERROR(VLOOKUP(Výskyt[[#This Row],[Kód]],'Školské potreby'!$I$8:$L$268,4,0),0)</f>
        <v>0</v>
      </c>
      <c r="N59" s="14"/>
    </row>
    <row r="60" spans="1:14" x14ac:dyDescent="0.2">
      <c r="A60" s="14"/>
      <c r="B60" s="22">
        <v>3230</v>
      </c>
      <c r="C60" s="14" t="s">
        <v>226</v>
      </c>
      <c r="D60" s="14">
        <f>Cenník[[#This Row],[Kód]]</f>
        <v>3230</v>
      </c>
      <c r="E60" s="23">
        <v>0.26</v>
      </c>
      <c r="F60" s="14"/>
      <c r="G60" s="14" t="s">
        <v>351</v>
      </c>
      <c r="H60" s="14"/>
      <c r="I60" s="24">
        <f>Cenník[[#This Row],[Kód]]</f>
        <v>3230</v>
      </c>
      <c r="J60" s="25">
        <f>Výskyt[[#This Row],[1]]</f>
        <v>0</v>
      </c>
      <c r="K60" s="25" t="str">
        <f>IFERROR(RANK(Výskyt[[#This Row],[kód-P]],Výskyt[kód-P],1),"")</f>
        <v/>
      </c>
      <c r="L60" s="25" t="str">
        <f>IF(Výskyt[[#This Row],[ks]]&gt;0,Výskyt[[#This Row],[Kód]],"")</f>
        <v/>
      </c>
      <c r="M60" s="25">
        <f>IFERROR(VLOOKUP(Výskyt[[#This Row],[Kód]],'Školské potreby'!$C$8:$F$270,4,0),0)+IFERROR(VLOOKUP(Výskyt[[#This Row],[Kód]],'Školské potreby'!$I$8:$L$268,4,0),0)</f>
        <v>0</v>
      </c>
      <c r="N60" s="14"/>
    </row>
    <row r="61" spans="1:14" x14ac:dyDescent="0.2">
      <c r="A61" s="14"/>
      <c r="B61" s="22">
        <v>3235</v>
      </c>
      <c r="C61" s="14" t="s">
        <v>227</v>
      </c>
      <c r="D61" s="14">
        <f>Cenník[[#This Row],[Kód]]</f>
        <v>3235</v>
      </c>
      <c r="E61" s="23">
        <v>0.44</v>
      </c>
      <c r="F61" s="14"/>
      <c r="G61" s="14" t="s">
        <v>103</v>
      </c>
      <c r="H61" s="14"/>
      <c r="I61" s="24">
        <f>Cenník[[#This Row],[Kód]]</f>
        <v>3235</v>
      </c>
      <c r="J61" s="25">
        <f>Výskyt[[#This Row],[1]]</f>
        <v>0</v>
      </c>
      <c r="K61" s="25" t="str">
        <f>IFERROR(RANK(Výskyt[[#This Row],[kód-P]],Výskyt[kód-P],1),"")</f>
        <v/>
      </c>
      <c r="L61" s="25" t="str">
        <f>IF(Výskyt[[#This Row],[ks]]&gt;0,Výskyt[[#This Row],[Kód]],"")</f>
        <v/>
      </c>
      <c r="M61" s="25">
        <f>IFERROR(VLOOKUP(Výskyt[[#This Row],[Kód]],'Školské potreby'!$C$8:$F$270,4,0),0)+IFERROR(VLOOKUP(Výskyt[[#This Row],[Kód]],'Školské potreby'!$I$8:$L$268,4,0),0)</f>
        <v>0</v>
      </c>
      <c r="N61" s="14"/>
    </row>
    <row r="62" spans="1:14" x14ac:dyDescent="0.2">
      <c r="A62" s="14"/>
      <c r="B62" s="22">
        <v>3240</v>
      </c>
      <c r="C62" s="14" t="s">
        <v>228</v>
      </c>
      <c r="D62" s="14">
        <f>Cenník[[#This Row],[Kód]]</f>
        <v>3240</v>
      </c>
      <c r="E62" s="23">
        <v>0.44</v>
      </c>
      <c r="F62" s="14"/>
      <c r="G62" s="14" t="s">
        <v>108</v>
      </c>
      <c r="H62" s="14"/>
      <c r="I62" s="24">
        <f>Cenník[[#This Row],[Kód]]</f>
        <v>3240</v>
      </c>
      <c r="J62" s="25">
        <f>Výskyt[[#This Row],[1]]</f>
        <v>0</v>
      </c>
      <c r="K62" s="25" t="str">
        <f>IFERROR(RANK(Výskyt[[#This Row],[kód-P]],Výskyt[kód-P],1),"")</f>
        <v/>
      </c>
      <c r="L62" s="25" t="str">
        <f>IF(Výskyt[[#This Row],[ks]]&gt;0,Výskyt[[#This Row],[Kód]],"")</f>
        <v/>
      </c>
      <c r="M62" s="25">
        <f>IFERROR(VLOOKUP(Výskyt[[#This Row],[Kód]],'Školské potreby'!$C$8:$F$270,4,0),0)+IFERROR(VLOOKUP(Výskyt[[#This Row],[Kód]],'Školské potreby'!$I$8:$L$268,4,0),0)</f>
        <v>0</v>
      </c>
      <c r="N62" s="14"/>
    </row>
    <row r="63" spans="1:14" x14ac:dyDescent="0.2">
      <c r="A63" s="14"/>
      <c r="B63" s="22">
        <v>3245</v>
      </c>
      <c r="C63" s="14" t="s">
        <v>229</v>
      </c>
      <c r="D63" s="14">
        <f>Cenník[[#This Row],[Kód]]</f>
        <v>3245</v>
      </c>
      <c r="E63" s="23">
        <v>0.44</v>
      </c>
      <c r="F63" s="14"/>
      <c r="G63" s="14" t="s">
        <v>104</v>
      </c>
      <c r="H63" s="14"/>
      <c r="I63" s="24">
        <f>Cenník[[#This Row],[Kód]]</f>
        <v>3245</v>
      </c>
      <c r="J63" s="25">
        <f>Výskyt[[#This Row],[1]]</f>
        <v>0</v>
      </c>
      <c r="K63" s="25" t="str">
        <f>IFERROR(RANK(Výskyt[[#This Row],[kód-P]],Výskyt[kód-P],1),"")</f>
        <v/>
      </c>
      <c r="L63" s="25" t="str">
        <f>IF(Výskyt[[#This Row],[ks]]&gt;0,Výskyt[[#This Row],[Kód]],"")</f>
        <v/>
      </c>
      <c r="M63" s="25">
        <f>IFERROR(VLOOKUP(Výskyt[[#This Row],[Kód]],'Školské potreby'!$C$8:$F$270,4,0),0)+IFERROR(VLOOKUP(Výskyt[[#This Row],[Kód]],'Školské potreby'!$I$8:$L$268,4,0),0)</f>
        <v>0</v>
      </c>
      <c r="N63" s="14"/>
    </row>
    <row r="64" spans="1:14" x14ac:dyDescent="0.2">
      <c r="A64" s="14"/>
      <c r="B64" s="22">
        <v>3250</v>
      </c>
      <c r="C64" s="14" t="s">
        <v>230</v>
      </c>
      <c r="D64" s="14">
        <f>Cenník[[#This Row],[Kód]]</f>
        <v>3250</v>
      </c>
      <c r="E64" s="23">
        <v>0.6</v>
      </c>
      <c r="F64" s="14"/>
      <c r="G64" s="14" t="s">
        <v>105</v>
      </c>
      <c r="H64" s="14"/>
      <c r="I64" s="24">
        <f>Cenník[[#This Row],[Kód]]</f>
        <v>3250</v>
      </c>
      <c r="J64" s="25">
        <f>Výskyt[[#This Row],[1]]</f>
        <v>0</v>
      </c>
      <c r="K64" s="25" t="str">
        <f>IFERROR(RANK(Výskyt[[#This Row],[kód-P]],Výskyt[kód-P],1),"")</f>
        <v/>
      </c>
      <c r="L64" s="25" t="str">
        <f>IF(Výskyt[[#This Row],[ks]]&gt;0,Výskyt[[#This Row],[Kód]],"")</f>
        <v/>
      </c>
      <c r="M64" s="25">
        <f>IFERROR(VLOOKUP(Výskyt[[#This Row],[Kód]],'Školské potreby'!$C$8:$F$270,4,0),0)+IFERROR(VLOOKUP(Výskyt[[#This Row],[Kód]],'Školské potreby'!$I$8:$L$268,4,0),0)</f>
        <v>0</v>
      </c>
      <c r="N64" s="14"/>
    </row>
    <row r="65" spans="1:14" x14ac:dyDescent="0.2">
      <c r="A65" s="14"/>
      <c r="B65" s="22">
        <v>3255</v>
      </c>
      <c r="C65" s="14" t="s">
        <v>231</v>
      </c>
      <c r="D65" s="14">
        <f>Cenník[[#This Row],[Kód]]</f>
        <v>3255</v>
      </c>
      <c r="E65" s="23">
        <v>0.6</v>
      </c>
      <c r="F65" s="14"/>
      <c r="G65" s="14" t="s">
        <v>106</v>
      </c>
      <c r="H65" s="14"/>
      <c r="I65" s="24">
        <f>Cenník[[#This Row],[Kód]]</f>
        <v>3255</v>
      </c>
      <c r="J65" s="25">
        <f>Výskyt[[#This Row],[1]]</f>
        <v>0</v>
      </c>
      <c r="K65" s="25" t="str">
        <f>IFERROR(RANK(Výskyt[[#This Row],[kód-P]],Výskyt[kód-P],1),"")</f>
        <v/>
      </c>
      <c r="L65" s="25" t="str">
        <f>IF(Výskyt[[#This Row],[ks]]&gt;0,Výskyt[[#This Row],[Kód]],"")</f>
        <v/>
      </c>
      <c r="M65" s="25">
        <f>IFERROR(VLOOKUP(Výskyt[[#This Row],[Kód]],'Školské potreby'!$C$8:$F$270,4,0),0)+IFERROR(VLOOKUP(Výskyt[[#This Row],[Kód]],'Školské potreby'!$I$8:$L$268,4,0),0)</f>
        <v>0</v>
      </c>
      <c r="N65" s="14"/>
    </row>
    <row r="66" spans="1:14" x14ac:dyDescent="0.2">
      <c r="A66" s="14"/>
      <c r="B66" s="22">
        <v>3260</v>
      </c>
      <c r="C66" s="14" t="s">
        <v>232</v>
      </c>
      <c r="D66" s="14">
        <f>Cenník[[#This Row],[Kód]]</f>
        <v>3260</v>
      </c>
      <c r="E66" s="23">
        <v>0.6</v>
      </c>
      <c r="F66" s="14"/>
      <c r="G66" s="14" t="s">
        <v>102</v>
      </c>
      <c r="H66" s="14"/>
      <c r="I66" s="24">
        <f>Cenník[[#This Row],[Kód]]</f>
        <v>3260</v>
      </c>
      <c r="J66" s="25">
        <f>Výskyt[[#This Row],[1]]</f>
        <v>0</v>
      </c>
      <c r="K66" s="25" t="str">
        <f>IFERROR(RANK(Výskyt[[#This Row],[kód-P]],Výskyt[kód-P],1),"")</f>
        <v/>
      </c>
      <c r="L66" s="25" t="str">
        <f>IF(Výskyt[[#This Row],[ks]]&gt;0,Výskyt[[#This Row],[Kód]],"")</f>
        <v/>
      </c>
      <c r="M66" s="25">
        <f>IFERROR(VLOOKUP(Výskyt[[#This Row],[Kód]],'Školské potreby'!$C$8:$F$270,4,0),0)+IFERROR(VLOOKUP(Výskyt[[#This Row],[Kód]],'Školské potreby'!$I$8:$L$268,4,0),0)</f>
        <v>0</v>
      </c>
      <c r="N66" s="14"/>
    </row>
    <row r="67" spans="1:14" x14ac:dyDescent="0.2">
      <c r="A67" s="14"/>
      <c r="B67" s="22">
        <v>3270</v>
      </c>
      <c r="C67" s="14" t="s">
        <v>233</v>
      </c>
      <c r="D67" s="14">
        <f>Cenník[[#This Row],[Kód]]</f>
        <v>3270</v>
      </c>
      <c r="E67" s="23">
        <v>0.24</v>
      </c>
      <c r="F67" s="14"/>
      <c r="G67" s="14" t="s">
        <v>107</v>
      </c>
      <c r="H67" s="14"/>
      <c r="I67" s="24">
        <f>Cenník[[#This Row],[Kód]]</f>
        <v>3270</v>
      </c>
      <c r="J67" s="25">
        <f>Výskyt[[#This Row],[1]]</f>
        <v>0</v>
      </c>
      <c r="K67" s="25" t="str">
        <f>IFERROR(RANK(Výskyt[[#This Row],[kód-P]],Výskyt[kód-P],1),"")</f>
        <v/>
      </c>
      <c r="L67" s="25" t="str">
        <f>IF(Výskyt[[#This Row],[ks]]&gt;0,Výskyt[[#This Row],[Kód]],"")</f>
        <v/>
      </c>
      <c r="M67" s="25">
        <f>IFERROR(VLOOKUP(Výskyt[[#This Row],[Kód]],'Školské potreby'!$C$8:$F$270,4,0),0)+IFERROR(VLOOKUP(Výskyt[[#This Row],[Kód]],'Školské potreby'!$I$8:$L$268,4,0),0)</f>
        <v>0</v>
      </c>
      <c r="N67" s="14"/>
    </row>
    <row r="68" spans="1:14" x14ac:dyDescent="0.2">
      <c r="A68" s="14"/>
      <c r="B68" s="22">
        <v>3275</v>
      </c>
      <c r="C68" s="14" t="s">
        <v>256</v>
      </c>
      <c r="D68" s="14">
        <f>Cenník[[#This Row],[Kód]]</f>
        <v>3275</v>
      </c>
      <c r="E68" s="23">
        <v>2.17</v>
      </c>
      <c r="F68" s="14"/>
      <c r="G68" s="14" t="s">
        <v>109</v>
      </c>
      <c r="H68" s="14"/>
      <c r="I68" s="24">
        <f>Cenník[[#This Row],[Kód]]</f>
        <v>3275</v>
      </c>
      <c r="J68" s="25">
        <f>Výskyt[[#This Row],[1]]</f>
        <v>0</v>
      </c>
      <c r="K68" s="25" t="str">
        <f>IFERROR(RANK(Výskyt[[#This Row],[kód-P]],Výskyt[kód-P],1),"")</f>
        <v/>
      </c>
      <c r="L68" s="25" t="str">
        <f>IF(Výskyt[[#This Row],[ks]]&gt;0,Výskyt[[#This Row],[Kód]],"")</f>
        <v/>
      </c>
      <c r="M68" s="25">
        <f>IFERROR(VLOOKUP(Výskyt[[#This Row],[Kód]],'Školské potreby'!$C$8:$F$270,4,0),0)+IFERROR(VLOOKUP(Výskyt[[#This Row],[Kód]],'Školské potreby'!$I$8:$L$268,4,0),0)</f>
        <v>0</v>
      </c>
      <c r="N68" s="14"/>
    </row>
    <row r="69" spans="1:14" x14ac:dyDescent="0.2">
      <c r="A69" s="14"/>
      <c r="B69" s="22">
        <v>3280</v>
      </c>
      <c r="C69" s="14" t="s">
        <v>257</v>
      </c>
      <c r="D69" s="14">
        <f>Cenník[[#This Row],[Kód]]</f>
        <v>3280</v>
      </c>
      <c r="E69" s="23">
        <v>1.1200000000000001</v>
      </c>
      <c r="F69" s="14"/>
      <c r="G69" s="14" t="s">
        <v>111</v>
      </c>
      <c r="H69" s="14"/>
      <c r="I69" s="24">
        <f>Cenník[[#This Row],[Kód]]</f>
        <v>3280</v>
      </c>
      <c r="J69" s="25">
        <f>Výskyt[[#This Row],[1]]</f>
        <v>0</v>
      </c>
      <c r="K69" s="25" t="str">
        <f>IFERROR(RANK(Výskyt[[#This Row],[kód-P]],Výskyt[kód-P],1),"")</f>
        <v/>
      </c>
      <c r="L69" s="25" t="str">
        <f>IF(Výskyt[[#This Row],[ks]]&gt;0,Výskyt[[#This Row],[Kód]],"")</f>
        <v/>
      </c>
      <c r="M69" s="25">
        <f>IFERROR(VLOOKUP(Výskyt[[#This Row],[Kód]],'Školské potreby'!$C$8:$F$270,4,0),0)+IFERROR(VLOOKUP(Výskyt[[#This Row],[Kód]],'Školské potreby'!$I$8:$L$268,4,0),0)</f>
        <v>0</v>
      </c>
      <c r="N69" s="14"/>
    </row>
    <row r="70" spans="1:14" x14ac:dyDescent="0.2">
      <c r="A70" s="14"/>
      <c r="B70" s="22">
        <v>3285</v>
      </c>
      <c r="C70" s="14" t="s">
        <v>258</v>
      </c>
      <c r="D70" s="14">
        <f>Cenník[[#This Row],[Kód]]</f>
        <v>3285</v>
      </c>
      <c r="E70" s="23">
        <v>1.84</v>
      </c>
      <c r="F70" s="14"/>
      <c r="G70" s="14" t="s">
        <v>97</v>
      </c>
      <c r="H70" s="14"/>
      <c r="I70" s="24">
        <f>Cenník[[#This Row],[Kód]]</f>
        <v>3285</v>
      </c>
      <c r="J70" s="25">
        <f>Výskyt[[#This Row],[1]]</f>
        <v>0</v>
      </c>
      <c r="K70" s="25" t="str">
        <f>IFERROR(RANK(Výskyt[[#This Row],[kód-P]],Výskyt[kód-P],1),"")</f>
        <v/>
      </c>
      <c r="L70" s="25" t="str">
        <f>IF(Výskyt[[#This Row],[ks]]&gt;0,Výskyt[[#This Row],[Kód]],"")</f>
        <v/>
      </c>
      <c r="M70" s="25">
        <f>IFERROR(VLOOKUP(Výskyt[[#This Row],[Kód]],'Školské potreby'!$C$8:$F$270,4,0),0)+IFERROR(VLOOKUP(Výskyt[[#This Row],[Kód]],'Školské potreby'!$I$8:$L$268,4,0),0)</f>
        <v>0</v>
      </c>
      <c r="N70" s="14"/>
    </row>
    <row r="71" spans="1:14" x14ac:dyDescent="0.2">
      <c r="A71" s="14"/>
      <c r="B71" s="22">
        <v>3290</v>
      </c>
      <c r="C71" s="14" t="s">
        <v>259</v>
      </c>
      <c r="D71" s="14">
        <f>Cenník[[#This Row],[Kód]]</f>
        <v>3290</v>
      </c>
      <c r="E71" s="23">
        <v>0.94</v>
      </c>
      <c r="F71" s="14"/>
      <c r="G71" s="14" t="s">
        <v>98</v>
      </c>
      <c r="H71" s="14"/>
      <c r="I71" s="24">
        <f>Cenník[[#This Row],[Kód]]</f>
        <v>3290</v>
      </c>
      <c r="J71" s="25">
        <f>Výskyt[[#This Row],[1]]</f>
        <v>0</v>
      </c>
      <c r="K71" s="25" t="str">
        <f>IFERROR(RANK(Výskyt[[#This Row],[kód-P]],Výskyt[kód-P],1),"")</f>
        <v/>
      </c>
      <c r="L71" s="25" t="str">
        <f>IF(Výskyt[[#This Row],[ks]]&gt;0,Výskyt[[#This Row],[Kód]],"")</f>
        <v/>
      </c>
      <c r="M71" s="25">
        <f>IFERROR(VLOOKUP(Výskyt[[#This Row],[Kód]],'Školské potreby'!$C$8:$F$270,4,0),0)+IFERROR(VLOOKUP(Výskyt[[#This Row],[Kód]],'Školské potreby'!$I$8:$L$268,4,0),0)</f>
        <v>0</v>
      </c>
      <c r="N71" s="14"/>
    </row>
    <row r="72" spans="1:14" x14ac:dyDescent="0.2">
      <c r="A72" s="14"/>
      <c r="B72" s="22">
        <v>3291</v>
      </c>
      <c r="C72" s="14" t="s">
        <v>537</v>
      </c>
      <c r="D72" s="14">
        <f>Cenník[[#This Row],[Kód]]</f>
        <v>3291</v>
      </c>
      <c r="E72" s="23">
        <v>4.09</v>
      </c>
      <c r="F72" s="14"/>
      <c r="G72" s="14" t="s">
        <v>99</v>
      </c>
      <c r="H72" s="14"/>
      <c r="I72" s="24">
        <f>Cenník[[#This Row],[Kód]]</f>
        <v>3291</v>
      </c>
      <c r="J72" s="25">
        <f>Výskyt[[#This Row],[1]]</f>
        <v>0</v>
      </c>
      <c r="K72" s="25" t="str">
        <f>IFERROR(RANK(Výskyt[[#This Row],[kód-P]],Výskyt[kód-P],1),"")</f>
        <v/>
      </c>
      <c r="L72" s="25" t="str">
        <f>IF(Výskyt[[#This Row],[ks]]&gt;0,Výskyt[[#This Row],[Kód]],"")</f>
        <v/>
      </c>
      <c r="M72" s="25">
        <f>IFERROR(VLOOKUP(Výskyt[[#This Row],[Kód]],'Školské potreby'!$C$8:$F$270,4,0),0)+IFERROR(VLOOKUP(Výskyt[[#This Row],[Kód]],'Školské potreby'!$I$8:$L$268,4,0),0)</f>
        <v>0</v>
      </c>
      <c r="N72" s="14"/>
    </row>
    <row r="73" spans="1:14" x14ac:dyDescent="0.2">
      <c r="A73" s="14"/>
      <c r="B73" s="22">
        <v>3292</v>
      </c>
      <c r="C73" s="14" t="s">
        <v>529</v>
      </c>
      <c r="D73" s="14">
        <f>Cenník[[#This Row],[Kód]]</f>
        <v>3292</v>
      </c>
      <c r="E73" s="23">
        <v>2.1</v>
      </c>
      <c r="F73" s="14"/>
      <c r="G73" s="14" t="s">
        <v>101</v>
      </c>
      <c r="H73" s="14"/>
      <c r="I73" s="24">
        <f>Cenník[[#This Row],[Kód]]</f>
        <v>3292</v>
      </c>
      <c r="J73" s="25">
        <f>Výskyt[[#This Row],[1]]</f>
        <v>0</v>
      </c>
      <c r="K73" s="25" t="str">
        <f>IFERROR(RANK(Výskyt[[#This Row],[kód-P]],Výskyt[kód-P],1),"")</f>
        <v/>
      </c>
      <c r="L73" s="25" t="str">
        <f>IF(Výskyt[[#This Row],[ks]]&gt;0,Výskyt[[#This Row],[Kód]],"")</f>
        <v/>
      </c>
      <c r="M73" s="25">
        <f>IFERROR(VLOOKUP(Výskyt[[#This Row],[Kód]],'Školské potreby'!$C$8:$F$270,4,0),0)+IFERROR(VLOOKUP(Výskyt[[#This Row],[Kód]],'Školské potreby'!$I$8:$L$268,4,0),0)</f>
        <v>0</v>
      </c>
      <c r="N73" s="14"/>
    </row>
    <row r="74" spans="1:14" x14ac:dyDescent="0.2">
      <c r="A74" s="14"/>
      <c r="B74" s="22">
        <v>3293</v>
      </c>
      <c r="C74" s="14" t="s">
        <v>260</v>
      </c>
      <c r="D74" s="14">
        <f>Cenník[[#This Row],[Kód]]</f>
        <v>3293</v>
      </c>
      <c r="E74" s="23">
        <v>2.44</v>
      </c>
      <c r="F74" s="14"/>
      <c r="G74" s="14" t="s">
        <v>96</v>
      </c>
      <c r="H74" s="14"/>
      <c r="I74" s="24">
        <f>Cenník[[#This Row],[Kód]]</f>
        <v>3293</v>
      </c>
      <c r="J74" s="25">
        <f>Výskyt[[#This Row],[1]]</f>
        <v>0</v>
      </c>
      <c r="K74" s="25" t="str">
        <f>IFERROR(RANK(Výskyt[[#This Row],[kód-P]],Výskyt[kód-P],1),"")</f>
        <v/>
      </c>
      <c r="L74" s="25" t="str">
        <f>IF(Výskyt[[#This Row],[ks]]&gt;0,Výskyt[[#This Row],[Kód]],"")</f>
        <v/>
      </c>
      <c r="M74" s="25">
        <f>IFERROR(VLOOKUP(Výskyt[[#This Row],[Kód]],'Školské potreby'!$C$8:$F$270,4,0),0)+IFERROR(VLOOKUP(Výskyt[[#This Row],[Kód]],'Školské potreby'!$I$8:$L$268,4,0),0)</f>
        <v>0</v>
      </c>
      <c r="N74" s="14"/>
    </row>
    <row r="75" spans="1:14" x14ac:dyDescent="0.2">
      <c r="A75" s="14"/>
      <c r="B75" s="22">
        <v>3294</v>
      </c>
      <c r="C75" s="14" t="s">
        <v>261</v>
      </c>
      <c r="D75" s="14">
        <f>Cenník[[#This Row],[Kód]]</f>
        <v>3294</v>
      </c>
      <c r="E75" s="23">
        <v>4.16</v>
      </c>
      <c r="F75" s="14"/>
      <c r="G75" s="14" t="s">
        <v>177</v>
      </c>
      <c r="H75" s="14"/>
      <c r="I75" s="24">
        <f>Cenník[[#This Row],[Kód]]</f>
        <v>3294</v>
      </c>
      <c r="J75" s="25">
        <f>Výskyt[[#This Row],[1]]</f>
        <v>0</v>
      </c>
      <c r="K75" s="25" t="str">
        <f>IFERROR(RANK(Výskyt[[#This Row],[kód-P]],Výskyt[kód-P],1),"")</f>
        <v/>
      </c>
      <c r="L75" s="25" t="str">
        <f>IF(Výskyt[[#This Row],[ks]]&gt;0,Výskyt[[#This Row],[Kód]],"")</f>
        <v/>
      </c>
      <c r="M75" s="25">
        <f>IFERROR(VLOOKUP(Výskyt[[#This Row],[Kód]],'Školské potreby'!$C$8:$F$270,4,0),0)+IFERROR(VLOOKUP(Výskyt[[#This Row],[Kód]],'Školské potreby'!$I$8:$L$268,4,0),0)</f>
        <v>0</v>
      </c>
      <c r="N75" s="14"/>
    </row>
    <row r="76" spans="1:14" x14ac:dyDescent="0.2">
      <c r="A76" s="14"/>
      <c r="B76" s="22">
        <v>3295</v>
      </c>
      <c r="C76" s="14" t="s">
        <v>262</v>
      </c>
      <c r="D76" s="14">
        <f>Cenník[[#This Row],[Kód]]</f>
        <v>3295</v>
      </c>
      <c r="E76" s="23">
        <v>1.25</v>
      </c>
      <c r="F76" s="14"/>
      <c r="G76" s="14" t="s">
        <v>315</v>
      </c>
      <c r="H76" s="14"/>
      <c r="I76" s="24">
        <f>Cenník[[#This Row],[Kód]]</f>
        <v>3295</v>
      </c>
      <c r="J76" s="25">
        <f>Výskyt[[#This Row],[1]]</f>
        <v>0</v>
      </c>
      <c r="K76" s="25" t="str">
        <f>IFERROR(RANK(Výskyt[[#This Row],[kód-P]],Výskyt[kód-P],1),"")</f>
        <v/>
      </c>
      <c r="L76" s="25" t="str">
        <f>IF(Výskyt[[#This Row],[ks]]&gt;0,Výskyt[[#This Row],[Kód]],"")</f>
        <v/>
      </c>
      <c r="M76" s="25">
        <f>IFERROR(VLOOKUP(Výskyt[[#This Row],[Kód]],'Školské potreby'!$C$8:$F$270,4,0),0)+IFERROR(VLOOKUP(Výskyt[[#This Row],[Kód]],'Školské potreby'!$I$8:$L$268,4,0),0)</f>
        <v>0</v>
      </c>
      <c r="N76" s="14"/>
    </row>
    <row r="77" spans="1:14" x14ac:dyDescent="0.2">
      <c r="A77" s="14"/>
      <c r="B77" s="22">
        <v>3296</v>
      </c>
      <c r="C77" s="14" t="s">
        <v>263</v>
      </c>
      <c r="D77" s="14">
        <f>Cenník[[#This Row],[Kód]]</f>
        <v>3296</v>
      </c>
      <c r="E77" s="23">
        <v>2.0299999999999998</v>
      </c>
      <c r="F77" s="14"/>
      <c r="G77" s="14" t="s">
        <v>314</v>
      </c>
      <c r="H77" s="14"/>
      <c r="I77" s="24">
        <f>Cenník[[#This Row],[Kód]]</f>
        <v>3296</v>
      </c>
      <c r="J77" s="25">
        <f>Výskyt[[#This Row],[1]]</f>
        <v>0</v>
      </c>
      <c r="K77" s="25" t="str">
        <f>IFERROR(RANK(Výskyt[[#This Row],[kód-P]],Výskyt[kód-P],1),"")</f>
        <v/>
      </c>
      <c r="L77" s="25" t="str">
        <f>IF(Výskyt[[#This Row],[ks]]&gt;0,Výskyt[[#This Row],[Kód]],"")</f>
        <v/>
      </c>
      <c r="M77" s="25">
        <f>IFERROR(VLOOKUP(Výskyt[[#This Row],[Kód]],'Školské potreby'!$C$8:$F$270,4,0),0)+IFERROR(VLOOKUP(Výskyt[[#This Row],[Kód]],'Školské potreby'!$I$8:$L$268,4,0),0)</f>
        <v>0</v>
      </c>
      <c r="N77" s="14"/>
    </row>
    <row r="78" spans="1:14" x14ac:dyDescent="0.2">
      <c r="A78" s="14"/>
      <c r="B78" s="22">
        <v>3297</v>
      </c>
      <c r="C78" s="14" t="s">
        <v>532</v>
      </c>
      <c r="D78" s="14">
        <f>Cenník[[#This Row],[Kód]]</f>
        <v>3297</v>
      </c>
      <c r="E78" s="23">
        <v>2.54</v>
      </c>
      <c r="F78" s="14"/>
      <c r="G78" s="14" t="s">
        <v>316</v>
      </c>
      <c r="H78" s="14"/>
      <c r="I78" s="24">
        <f>Cenník[[#This Row],[Kód]]</f>
        <v>3297</v>
      </c>
      <c r="J78" s="25">
        <f>Výskyt[[#This Row],[1]]</f>
        <v>0</v>
      </c>
      <c r="K78" s="25" t="str">
        <f>IFERROR(RANK(Výskyt[[#This Row],[kód-P]],Výskyt[kód-P],1),"")</f>
        <v/>
      </c>
      <c r="L78" s="25" t="str">
        <f>IF(Výskyt[[#This Row],[ks]]&gt;0,Výskyt[[#This Row],[Kód]],"")</f>
        <v/>
      </c>
      <c r="M78" s="25">
        <f>IFERROR(VLOOKUP(Výskyt[[#This Row],[Kód]],'Školské potreby'!$C$8:$F$270,4,0),0)+IFERROR(VLOOKUP(Výskyt[[#This Row],[Kód]],'Školské potreby'!$I$8:$L$268,4,0),0)</f>
        <v>0</v>
      </c>
      <c r="N78" s="14"/>
    </row>
    <row r="79" spans="1:14" x14ac:dyDescent="0.2">
      <c r="A79" s="14"/>
      <c r="B79" s="22">
        <v>3298</v>
      </c>
      <c r="C79" s="14" t="s">
        <v>541</v>
      </c>
      <c r="D79" s="14">
        <f>Cenník[[#This Row],[Kód]]</f>
        <v>3298</v>
      </c>
      <c r="E79" s="23">
        <v>11.96</v>
      </c>
      <c r="F79" s="14"/>
      <c r="G79" s="14" t="s">
        <v>317</v>
      </c>
      <c r="H79" s="14"/>
      <c r="I79" s="24">
        <f>Cenník[[#This Row],[Kód]]</f>
        <v>3298</v>
      </c>
      <c r="J79" s="25">
        <f>Výskyt[[#This Row],[1]]</f>
        <v>0</v>
      </c>
      <c r="K79" s="25" t="str">
        <f>IFERROR(RANK(Výskyt[[#This Row],[kód-P]],Výskyt[kód-P],1),"")</f>
        <v/>
      </c>
      <c r="L79" s="25" t="str">
        <f>IF(Výskyt[[#This Row],[ks]]&gt;0,Výskyt[[#This Row],[Kód]],"")</f>
        <v/>
      </c>
      <c r="M79" s="25">
        <f>IFERROR(VLOOKUP(Výskyt[[#This Row],[Kód]],'Školské potreby'!$C$8:$F$270,4,0),0)+IFERROR(VLOOKUP(Výskyt[[#This Row],[Kód]],'Školské potreby'!$I$8:$L$268,4,0),0)</f>
        <v>0</v>
      </c>
      <c r="N79" s="14"/>
    </row>
    <row r="80" spans="1:14" x14ac:dyDescent="0.2">
      <c r="A80" s="14"/>
      <c r="B80" s="22">
        <v>3299</v>
      </c>
      <c r="C80" s="14" t="s">
        <v>539</v>
      </c>
      <c r="D80" s="14">
        <f>Cenník[[#This Row],[Kód]]</f>
        <v>3299</v>
      </c>
      <c r="E80" s="23">
        <v>7.04</v>
      </c>
      <c r="F80" s="14"/>
      <c r="G80" s="14" t="s">
        <v>18</v>
      </c>
      <c r="H80" s="14"/>
      <c r="I80" s="24">
        <f>Cenník[[#This Row],[Kód]]</f>
        <v>3299</v>
      </c>
      <c r="J80" s="25">
        <f>Výskyt[[#This Row],[1]]</f>
        <v>0</v>
      </c>
      <c r="K80" s="25" t="str">
        <f>IFERROR(RANK(Výskyt[[#This Row],[kód-P]],Výskyt[kód-P],1),"")</f>
        <v/>
      </c>
      <c r="L80" s="25" t="str">
        <f>IF(Výskyt[[#This Row],[ks]]&gt;0,Výskyt[[#This Row],[Kód]],"")</f>
        <v/>
      </c>
      <c r="M80" s="25">
        <f>IFERROR(VLOOKUP(Výskyt[[#This Row],[Kód]],'Školské potreby'!$C$8:$F$270,4,0),0)+IFERROR(VLOOKUP(Výskyt[[#This Row],[Kód]],'Školské potreby'!$I$8:$L$268,4,0),0)</f>
        <v>0</v>
      </c>
      <c r="N80" s="14"/>
    </row>
    <row r="81" spans="1:14" x14ac:dyDescent="0.2">
      <c r="A81" s="14"/>
      <c r="B81" s="22">
        <v>3300</v>
      </c>
      <c r="C81" s="14" t="s">
        <v>528</v>
      </c>
      <c r="D81" s="14">
        <f>Cenník[[#This Row],[Kód]]</f>
        <v>3300</v>
      </c>
      <c r="E81" s="23">
        <v>1.8</v>
      </c>
      <c r="F81" s="14"/>
      <c r="G81" s="14" t="s">
        <v>19</v>
      </c>
      <c r="H81" s="14"/>
      <c r="I81" s="24">
        <f>Cenník[[#This Row],[Kód]]</f>
        <v>3300</v>
      </c>
      <c r="J81" s="25">
        <f>Výskyt[[#This Row],[1]]</f>
        <v>0</v>
      </c>
      <c r="K81" s="25" t="str">
        <f>IFERROR(RANK(Výskyt[[#This Row],[kód-P]],Výskyt[kód-P],1),"")</f>
        <v/>
      </c>
      <c r="L81" s="25" t="str">
        <f>IF(Výskyt[[#This Row],[ks]]&gt;0,Výskyt[[#This Row],[Kód]],"")</f>
        <v/>
      </c>
      <c r="M81" s="25">
        <f>IFERROR(VLOOKUP(Výskyt[[#This Row],[Kód]],'Školské potreby'!$C$8:$F$270,4,0),0)+IFERROR(VLOOKUP(Výskyt[[#This Row],[Kód]],'Školské potreby'!$I$8:$L$268,4,0),0)</f>
        <v>0</v>
      </c>
      <c r="N81" s="14"/>
    </row>
    <row r="82" spans="1:14" x14ac:dyDescent="0.2">
      <c r="A82" s="14"/>
      <c r="B82" s="22">
        <v>3305</v>
      </c>
      <c r="C82" s="14" t="s">
        <v>281</v>
      </c>
      <c r="D82" s="14">
        <f>Cenník[[#This Row],[Kód]]</f>
        <v>3305</v>
      </c>
      <c r="E82" s="23">
        <v>0.72</v>
      </c>
      <c r="F82" s="14"/>
      <c r="G82" s="14" t="s">
        <v>20</v>
      </c>
      <c r="H82" s="14"/>
      <c r="I82" s="24">
        <f>Cenník[[#This Row],[Kód]]</f>
        <v>3305</v>
      </c>
      <c r="J82" s="25">
        <f>Výskyt[[#This Row],[1]]</f>
        <v>0</v>
      </c>
      <c r="K82" s="25" t="str">
        <f>IFERROR(RANK(Výskyt[[#This Row],[kód-P]],Výskyt[kód-P],1),"")</f>
        <v/>
      </c>
      <c r="L82" s="25" t="str">
        <f>IF(Výskyt[[#This Row],[ks]]&gt;0,Výskyt[[#This Row],[Kód]],"")</f>
        <v/>
      </c>
      <c r="M82" s="25">
        <f>IFERROR(VLOOKUP(Výskyt[[#This Row],[Kód]],'Školské potreby'!$C$8:$F$270,4,0),0)+IFERROR(VLOOKUP(Výskyt[[#This Row],[Kód]],'Školské potreby'!$I$8:$L$268,4,0),0)</f>
        <v>0</v>
      </c>
      <c r="N82" s="14"/>
    </row>
    <row r="83" spans="1:14" x14ac:dyDescent="0.2">
      <c r="A83" s="14"/>
      <c r="B83" s="22">
        <v>3306</v>
      </c>
      <c r="C83" s="14" t="s">
        <v>282</v>
      </c>
      <c r="D83" s="14">
        <f>Cenník[[#This Row],[Kód]]</f>
        <v>3306</v>
      </c>
      <c r="E83" s="23">
        <v>1.26</v>
      </c>
      <c r="F83" s="14"/>
      <c r="G83" s="14" t="s">
        <v>396</v>
      </c>
      <c r="H83" s="14"/>
      <c r="I83" s="24">
        <f>Cenník[[#This Row],[Kód]]</f>
        <v>3306</v>
      </c>
      <c r="J83" s="25">
        <f>Výskyt[[#This Row],[1]]</f>
        <v>0</v>
      </c>
      <c r="K83" s="25" t="str">
        <f>IFERROR(RANK(Výskyt[[#This Row],[kód-P]],Výskyt[kód-P],1),"")</f>
        <v/>
      </c>
      <c r="L83" s="25" t="str">
        <f>IF(Výskyt[[#This Row],[ks]]&gt;0,Výskyt[[#This Row],[Kód]],"")</f>
        <v/>
      </c>
      <c r="M83" s="25">
        <f>IFERROR(VLOOKUP(Výskyt[[#This Row],[Kód]],'Školské potreby'!$C$8:$F$270,4,0),0)+IFERROR(VLOOKUP(Výskyt[[#This Row],[Kód]],'Školské potreby'!$I$8:$L$268,4,0),0)</f>
        <v>0</v>
      </c>
      <c r="N83" s="14"/>
    </row>
    <row r="84" spans="1:14" x14ac:dyDescent="0.2">
      <c r="A84" s="14"/>
      <c r="B84" s="22">
        <v>3307</v>
      </c>
      <c r="C84" s="14" t="s">
        <v>285</v>
      </c>
      <c r="D84" s="14">
        <f>Cenník[[#This Row],[Kód]]</f>
        <v>3307</v>
      </c>
      <c r="E84" s="23">
        <v>1.26</v>
      </c>
      <c r="F84" s="14"/>
      <c r="G84" s="14" t="s">
        <v>394</v>
      </c>
      <c r="H84" s="14"/>
      <c r="I84" s="24">
        <f>Cenník[[#This Row],[Kód]]</f>
        <v>3307</v>
      </c>
      <c r="J84" s="25">
        <f>Výskyt[[#This Row],[1]]</f>
        <v>0</v>
      </c>
      <c r="K84" s="25" t="str">
        <f>IFERROR(RANK(Výskyt[[#This Row],[kód-P]],Výskyt[kód-P],1),"")</f>
        <v/>
      </c>
      <c r="L84" s="25" t="str">
        <f>IF(Výskyt[[#This Row],[ks]]&gt;0,Výskyt[[#This Row],[Kód]],"")</f>
        <v/>
      </c>
      <c r="M84" s="25">
        <f>IFERROR(VLOOKUP(Výskyt[[#This Row],[Kód]],'Školské potreby'!$C$8:$F$270,4,0),0)+IFERROR(VLOOKUP(Výskyt[[#This Row],[Kód]],'Školské potreby'!$I$8:$L$268,4,0),0)</f>
        <v>0</v>
      </c>
      <c r="N84" s="14"/>
    </row>
    <row r="85" spans="1:14" x14ac:dyDescent="0.2">
      <c r="A85" s="14"/>
      <c r="B85" s="22">
        <v>3308</v>
      </c>
      <c r="C85" s="14" t="s">
        <v>287</v>
      </c>
      <c r="D85" s="14">
        <f>Cenník[[#This Row],[Kód]]</f>
        <v>3308</v>
      </c>
      <c r="E85" s="23">
        <v>7.94</v>
      </c>
      <c r="F85" s="14"/>
      <c r="G85" s="14" t="s">
        <v>395</v>
      </c>
      <c r="H85" s="14"/>
      <c r="I85" s="24">
        <f>Cenník[[#This Row],[Kód]]</f>
        <v>3308</v>
      </c>
      <c r="J85" s="25">
        <f>Výskyt[[#This Row],[1]]</f>
        <v>0</v>
      </c>
      <c r="K85" s="25" t="str">
        <f>IFERROR(RANK(Výskyt[[#This Row],[kód-P]],Výskyt[kód-P],1),"")</f>
        <v/>
      </c>
      <c r="L85" s="25" t="str">
        <f>IF(Výskyt[[#This Row],[ks]]&gt;0,Výskyt[[#This Row],[Kód]],"")</f>
        <v/>
      </c>
      <c r="M85" s="25">
        <f>IFERROR(VLOOKUP(Výskyt[[#This Row],[Kód]],'Školské potreby'!$C$8:$F$270,4,0),0)+IFERROR(VLOOKUP(Výskyt[[#This Row],[Kód]],'Školské potreby'!$I$8:$L$268,4,0),0)</f>
        <v>0</v>
      </c>
      <c r="N85" s="14"/>
    </row>
    <row r="86" spans="1:14" x14ac:dyDescent="0.2">
      <c r="A86" s="14"/>
      <c r="B86" s="22">
        <v>3309</v>
      </c>
      <c r="C86" s="14" t="s">
        <v>286</v>
      </c>
      <c r="D86" s="14">
        <f>Cenník[[#This Row],[Kód]]</f>
        <v>3309</v>
      </c>
      <c r="E86" s="23">
        <v>3.98</v>
      </c>
      <c r="F86" s="14"/>
      <c r="G86" s="14" t="s">
        <v>160</v>
      </c>
      <c r="H86" s="14"/>
      <c r="I86" s="24">
        <f>Cenník[[#This Row],[Kód]]</f>
        <v>3309</v>
      </c>
      <c r="J86" s="25">
        <f>Výskyt[[#This Row],[1]]</f>
        <v>0</v>
      </c>
      <c r="K86" s="25" t="str">
        <f>IFERROR(RANK(Výskyt[[#This Row],[kód-P]],Výskyt[kód-P],1),"")</f>
        <v/>
      </c>
      <c r="L86" s="25" t="str">
        <f>IF(Výskyt[[#This Row],[ks]]&gt;0,Výskyt[[#This Row],[Kód]],"")</f>
        <v/>
      </c>
      <c r="M86" s="25">
        <f>IFERROR(VLOOKUP(Výskyt[[#This Row],[Kód]],'Školské potreby'!$C$8:$F$270,4,0),0)+IFERROR(VLOOKUP(Výskyt[[#This Row],[Kód]],'Školské potreby'!$I$8:$L$268,4,0),0)</f>
        <v>0</v>
      </c>
      <c r="N86" s="14"/>
    </row>
    <row r="87" spans="1:14" x14ac:dyDescent="0.2">
      <c r="A87" s="14"/>
      <c r="B87" s="22">
        <v>3310</v>
      </c>
      <c r="C87" s="14" t="s">
        <v>283</v>
      </c>
      <c r="D87" s="14">
        <f>Cenník[[#This Row],[Kód]]</f>
        <v>3310</v>
      </c>
      <c r="E87" s="23">
        <v>1.54</v>
      </c>
      <c r="F87" s="14"/>
      <c r="G87" s="14" t="s">
        <v>161</v>
      </c>
      <c r="H87" s="14"/>
      <c r="I87" s="24">
        <f>Cenník[[#This Row],[Kód]]</f>
        <v>3310</v>
      </c>
      <c r="J87" s="25">
        <f>Výskyt[[#This Row],[1]]</f>
        <v>0</v>
      </c>
      <c r="K87" s="25" t="str">
        <f>IFERROR(RANK(Výskyt[[#This Row],[kód-P]],Výskyt[kód-P],1),"")</f>
        <v/>
      </c>
      <c r="L87" s="25" t="str">
        <f>IF(Výskyt[[#This Row],[ks]]&gt;0,Výskyt[[#This Row],[Kód]],"")</f>
        <v/>
      </c>
      <c r="M87" s="25">
        <f>IFERROR(VLOOKUP(Výskyt[[#This Row],[Kód]],'Školské potreby'!$C$8:$F$270,4,0),0)+IFERROR(VLOOKUP(Výskyt[[#This Row],[Kód]],'Školské potreby'!$I$8:$L$268,4,0),0)</f>
        <v>0</v>
      </c>
      <c r="N87" s="14"/>
    </row>
    <row r="88" spans="1:14" x14ac:dyDescent="0.2">
      <c r="A88" s="14"/>
      <c r="B88" s="22">
        <v>3311</v>
      </c>
      <c r="C88" s="14" t="s">
        <v>284</v>
      </c>
      <c r="D88" s="14">
        <f>Cenník[[#This Row],[Kód]]</f>
        <v>3311</v>
      </c>
      <c r="E88" s="23">
        <v>2.04</v>
      </c>
      <c r="F88" s="14"/>
      <c r="G88" s="14" t="s">
        <v>244</v>
      </c>
      <c r="H88" s="14"/>
      <c r="I88" s="24">
        <f>Cenník[[#This Row],[Kód]]</f>
        <v>3311</v>
      </c>
      <c r="J88" s="25">
        <f>Výskyt[[#This Row],[1]]</f>
        <v>0</v>
      </c>
      <c r="K88" s="25" t="str">
        <f>IFERROR(RANK(Výskyt[[#This Row],[kód-P]],Výskyt[kód-P],1),"")</f>
        <v/>
      </c>
      <c r="L88" s="25" t="str">
        <f>IF(Výskyt[[#This Row],[ks]]&gt;0,Výskyt[[#This Row],[Kód]],"")</f>
        <v/>
      </c>
      <c r="M88" s="25">
        <f>IFERROR(VLOOKUP(Výskyt[[#This Row],[Kód]],'Školské potreby'!$C$8:$F$270,4,0),0)+IFERROR(VLOOKUP(Výskyt[[#This Row],[Kód]],'Školské potreby'!$I$8:$L$268,4,0),0)</f>
        <v>0</v>
      </c>
      <c r="N88" s="14"/>
    </row>
    <row r="89" spans="1:14" x14ac:dyDescent="0.2">
      <c r="A89" s="14"/>
      <c r="B89" s="22">
        <v>3312</v>
      </c>
      <c r="C89" s="14" t="s">
        <v>280</v>
      </c>
      <c r="D89" s="14">
        <f>Cenník[[#This Row],[Kód]]</f>
        <v>3312</v>
      </c>
      <c r="E89" s="23">
        <v>12.32</v>
      </c>
      <c r="F89" s="14"/>
      <c r="G89" s="14" t="s">
        <v>246</v>
      </c>
      <c r="H89" s="14"/>
      <c r="I89" s="24">
        <f>Cenník[[#This Row],[Kód]]</f>
        <v>3312</v>
      </c>
      <c r="J89" s="25">
        <f>Výskyt[[#This Row],[1]]</f>
        <v>0</v>
      </c>
      <c r="K89" s="25" t="str">
        <f>IFERROR(RANK(Výskyt[[#This Row],[kód-P]],Výskyt[kód-P],1),"")</f>
        <v/>
      </c>
      <c r="L89" s="25" t="str">
        <f>IF(Výskyt[[#This Row],[ks]]&gt;0,Výskyt[[#This Row],[Kód]],"")</f>
        <v/>
      </c>
      <c r="M89" s="25">
        <f>IFERROR(VLOOKUP(Výskyt[[#This Row],[Kód]],'Školské potreby'!$C$8:$F$270,4,0),0)+IFERROR(VLOOKUP(Výskyt[[#This Row],[Kód]],'Školské potreby'!$I$8:$L$268,4,0),0)</f>
        <v>0</v>
      </c>
      <c r="N89" s="14"/>
    </row>
    <row r="90" spans="1:14" x14ac:dyDescent="0.2">
      <c r="A90" s="14"/>
      <c r="B90" s="22">
        <v>3313</v>
      </c>
      <c r="C90" s="14" t="s">
        <v>279</v>
      </c>
      <c r="D90" s="14">
        <f>Cenník[[#This Row],[Kód]]</f>
        <v>3313</v>
      </c>
      <c r="E90" s="23">
        <v>6.53</v>
      </c>
      <c r="F90" s="14"/>
      <c r="G90" s="14" t="s">
        <v>247</v>
      </c>
      <c r="H90" s="14"/>
      <c r="I90" s="24">
        <f>Cenník[[#This Row],[Kód]]</f>
        <v>3313</v>
      </c>
      <c r="J90" s="25">
        <f>Výskyt[[#This Row],[1]]</f>
        <v>0</v>
      </c>
      <c r="K90" s="25" t="str">
        <f>IFERROR(RANK(Výskyt[[#This Row],[kód-P]],Výskyt[kód-P],1),"")</f>
        <v/>
      </c>
      <c r="L90" s="25" t="str">
        <f>IF(Výskyt[[#This Row],[ks]]&gt;0,Výskyt[[#This Row],[Kód]],"")</f>
        <v/>
      </c>
      <c r="M90" s="25">
        <f>IFERROR(VLOOKUP(Výskyt[[#This Row],[Kód]],'Školské potreby'!$C$8:$F$270,4,0),0)+IFERROR(VLOOKUP(Výskyt[[#This Row],[Kód]],'Školské potreby'!$I$8:$L$268,4,0),0)</f>
        <v>0</v>
      </c>
      <c r="N90" s="14"/>
    </row>
    <row r="91" spans="1:14" x14ac:dyDescent="0.2">
      <c r="A91" s="14"/>
      <c r="B91" s="22">
        <v>3315</v>
      </c>
      <c r="C91" s="14" t="s">
        <v>271</v>
      </c>
      <c r="D91" s="14">
        <f>Cenník[[#This Row],[Kód]]</f>
        <v>3315</v>
      </c>
      <c r="E91" s="23">
        <v>0.14000000000000001</v>
      </c>
      <c r="F91" s="14"/>
      <c r="G91" s="14" t="s">
        <v>243</v>
      </c>
      <c r="H91" s="14"/>
      <c r="I91" s="24">
        <f>Cenník[[#This Row],[Kód]]</f>
        <v>3315</v>
      </c>
      <c r="J91" s="25">
        <f>Výskyt[[#This Row],[1]]</f>
        <v>0</v>
      </c>
      <c r="K91" s="25" t="str">
        <f>IFERROR(RANK(Výskyt[[#This Row],[kód-P]],Výskyt[kód-P],1),"")</f>
        <v/>
      </c>
      <c r="L91" s="25" t="str">
        <f>IF(Výskyt[[#This Row],[ks]]&gt;0,Výskyt[[#This Row],[Kód]],"")</f>
        <v/>
      </c>
      <c r="M91" s="25">
        <f>IFERROR(VLOOKUP(Výskyt[[#This Row],[Kód]],'Školské potreby'!$C$8:$F$270,4,0),0)+IFERROR(VLOOKUP(Výskyt[[#This Row],[Kód]],'Školské potreby'!$I$8:$L$268,4,0),0)</f>
        <v>0</v>
      </c>
      <c r="N91" s="14"/>
    </row>
    <row r="92" spans="1:14" x14ac:dyDescent="0.2">
      <c r="A92" s="14"/>
      <c r="B92" s="22">
        <v>3320</v>
      </c>
      <c r="C92" s="14" t="s">
        <v>272</v>
      </c>
      <c r="D92" s="14">
        <f>Cenník[[#This Row],[Kód]]</f>
        <v>3320</v>
      </c>
      <c r="E92" s="23">
        <v>7.0000000000000007E-2</v>
      </c>
      <c r="F92" s="14"/>
      <c r="G92" s="14" t="s">
        <v>245</v>
      </c>
      <c r="H92" s="14"/>
      <c r="I92" s="24">
        <f>Cenník[[#This Row],[Kód]]</f>
        <v>3320</v>
      </c>
      <c r="J92" s="25">
        <f>Výskyt[[#This Row],[1]]</f>
        <v>0</v>
      </c>
      <c r="K92" s="25" t="str">
        <f>IFERROR(RANK(Výskyt[[#This Row],[kód-P]],Výskyt[kód-P],1),"")</f>
        <v/>
      </c>
      <c r="L92" s="25" t="str">
        <f>IF(Výskyt[[#This Row],[ks]]&gt;0,Výskyt[[#This Row],[Kód]],"")</f>
        <v/>
      </c>
      <c r="M92" s="25">
        <f>IFERROR(VLOOKUP(Výskyt[[#This Row],[Kód]],'Školské potreby'!$C$8:$F$270,4,0),0)+IFERROR(VLOOKUP(Výskyt[[#This Row],[Kód]],'Školské potreby'!$I$8:$L$268,4,0),0)</f>
        <v>0</v>
      </c>
      <c r="N92" s="14"/>
    </row>
    <row r="93" spans="1:14" x14ac:dyDescent="0.2">
      <c r="A93" s="14"/>
      <c r="B93" s="22">
        <v>3321</v>
      </c>
      <c r="C93" s="14" t="s">
        <v>273</v>
      </c>
      <c r="D93" s="14">
        <f>Cenník[[#This Row],[Kód]]</f>
        <v>3321</v>
      </c>
      <c r="E93" s="23">
        <v>0.67</v>
      </c>
      <c r="F93" s="14"/>
      <c r="G93" s="14" t="s">
        <v>249</v>
      </c>
      <c r="H93" s="14"/>
      <c r="I93" s="24">
        <f>Cenník[[#This Row],[Kód]]</f>
        <v>3321</v>
      </c>
      <c r="J93" s="25">
        <f>Výskyt[[#This Row],[1]]</f>
        <v>0</v>
      </c>
      <c r="K93" s="25" t="str">
        <f>IFERROR(RANK(Výskyt[[#This Row],[kód-P]],Výskyt[kód-P],1),"")</f>
        <v/>
      </c>
      <c r="L93" s="25" t="str">
        <f>IF(Výskyt[[#This Row],[ks]]&gt;0,Výskyt[[#This Row],[Kód]],"")</f>
        <v/>
      </c>
      <c r="M93" s="25">
        <f>IFERROR(VLOOKUP(Výskyt[[#This Row],[Kód]],'Školské potreby'!$C$8:$F$270,4,0),0)+IFERROR(VLOOKUP(Výskyt[[#This Row],[Kód]],'Školské potreby'!$I$8:$L$268,4,0),0)</f>
        <v>0</v>
      </c>
      <c r="N93" s="14"/>
    </row>
    <row r="94" spans="1:14" x14ac:dyDescent="0.2">
      <c r="A94" s="14"/>
      <c r="B94" s="22">
        <v>3322</v>
      </c>
      <c r="C94" s="14" t="s">
        <v>274</v>
      </c>
      <c r="D94" s="14">
        <f>Cenník[[#This Row],[Kód]]</f>
        <v>3322</v>
      </c>
      <c r="E94" s="23">
        <v>0.34</v>
      </c>
      <c r="F94" s="14"/>
      <c r="G94" s="14" t="s">
        <v>251</v>
      </c>
      <c r="H94" s="14"/>
      <c r="I94" s="24">
        <f>Cenník[[#This Row],[Kód]]</f>
        <v>3322</v>
      </c>
      <c r="J94" s="25">
        <f>Výskyt[[#This Row],[1]]</f>
        <v>0</v>
      </c>
      <c r="K94" s="25" t="str">
        <f>IFERROR(RANK(Výskyt[[#This Row],[kód-P]],Výskyt[kód-P],1),"")</f>
        <v/>
      </c>
      <c r="L94" s="25" t="str">
        <f>IF(Výskyt[[#This Row],[ks]]&gt;0,Výskyt[[#This Row],[Kód]],"")</f>
        <v/>
      </c>
      <c r="M94" s="25">
        <f>IFERROR(VLOOKUP(Výskyt[[#This Row],[Kód]],'Školské potreby'!$C$8:$F$270,4,0),0)+IFERROR(VLOOKUP(Výskyt[[#This Row],[Kód]],'Školské potreby'!$I$8:$L$268,4,0),0)</f>
        <v>0</v>
      </c>
      <c r="N94" s="14"/>
    </row>
    <row r="95" spans="1:14" x14ac:dyDescent="0.2">
      <c r="A95" s="14"/>
      <c r="B95" s="22">
        <v>3323</v>
      </c>
      <c r="C95" s="14" t="s">
        <v>275</v>
      </c>
      <c r="D95" s="14">
        <f>Cenník[[#This Row],[Kód]]</f>
        <v>3323</v>
      </c>
      <c r="E95" s="23">
        <v>0.16</v>
      </c>
      <c r="F95" s="14"/>
      <c r="G95" s="14" t="s">
        <v>252</v>
      </c>
      <c r="H95" s="14"/>
      <c r="I95" s="24">
        <f>Cenník[[#This Row],[Kód]]</f>
        <v>3323</v>
      </c>
      <c r="J95" s="25">
        <f>Výskyt[[#This Row],[1]]</f>
        <v>0</v>
      </c>
      <c r="K95" s="25" t="str">
        <f>IFERROR(RANK(Výskyt[[#This Row],[kód-P]],Výskyt[kód-P],1),"")</f>
        <v/>
      </c>
      <c r="L95" s="25" t="str">
        <f>IF(Výskyt[[#This Row],[ks]]&gt;0,Výskyt[[#This Row],[Kód]],"")</f>
        <v/>
      </c>
      <c r="M95" s="25">
        <f>IFERROR(VLOOKUP(Výskyt[[#This Row],[Kód]],'Školské potreby'!$C$8:$F$270,4,0),0)+IFERROR(VLOOKUP(Výskyt[[#This Row],[Kód]],'Školské potreby'!$I$8:$L$268,4,0),0)</f>
        <v>0</v>
      </c>
      <c r="N95" s="14"/>
    </row>
    <row r="96" spans="1:14" x14ac:dyDescent="0.2">
      <c r="A96" s="14"/>
      <c r="B96" s="22">
        <v>3324</v>
      </c>
      <c r="C96" s="14" t="s">
        <v>276</v>
      </c>
      <c r="D96" s="14">
        <f>Cenník[[#This Row],[Kód]]</f>
        <v>3324</v>
      </c>
      <c r="E96" s="23">
        <v>0.08</v>
      </c>
      <c r="F96" s="14"/>
      <c r="G96" s="14" t="s">
        <v>248</v>
      </c>
      <c r="H96" s="14"/>
      <c r="I96" s="24">
        <f>Cenník[[#This Row],[Kód]]</f>
        <v>3324</v>
      </c>
      <c r="J96" s="25">
        <f>Výskyt[[#This Row],[1]]</f>
        <v>0</v>
      </c>
      <c r="K96" s="25" t="str">
        <f>IFERROR(RANK(Výskyt[[#This Row],[kód-P]],Výskyt[kód-P],1),"")</f>
        <v/>
      </c>
      <c r="L96" s="25" t="str">
        <f>IF(Výskyt[[#This Row],[ks]]&gt;0,Výskyt[[#This Row],[Kód]],"")</f>
        <v/>
      </c>
      <c r="M96" s="25">
        <f>IFERROR(VLOOKUP(Výskyt[[#This Row],[Kód]],'Školské potreby'!$C$8:$F$270,4,0),0)+IFERROR(VLOOKUP(Výskyt[[#This Row],[Kód]],'Školské potreby'!$I$8:$L$268,4,0),0)</f>
        <v>0</v>
      </c>
      <c r="N96" s="14"/>
    </row>
    <row r="97" spans="1:14" x14ac:dyDescent="0.2">
      <c r="A97" s="14"/>
      <c r="B97" s="22">
        <v>3325</v>
      </c>
      <c r="C97" s="14" t="s">
        <v>269</v>
      </c>
      <c r="D97" s="14">
        <f>Cenník[[#This Row],[Kód]]</f>
        <v>3325</v>
      </c>
      <c r="E97" s="23">
        <v>1.86</v>
      </c>
      <c r="F97" s="14"/>
      <c r="G97" s="14" t="s">
        <v>250</v>
      </c>
      <c r="H97" s="14"/>
      <c r="I97" s="24">
        <f>Cenník[[#This Row],[Kód]]</f>
        <v>3325</v>
      </c>
      <c r="J97" s="25">
        <f>Výskyt[[#This Row],[1]]</f>
        <v>0</v>
      </c>
      <c r="K97" s="25" t="str">
        <f>IFERROR(RANK(Výskyt[[#This Row],[kód-P]],Výskyt[kód-P],1),"")</f>
        <v/>
      </c>
      <c r="L97" s="25" t="str">
        <f>IF(Výskyt[[#This Row],[ks]]&gt;0,Výskyt[[#This Row],[Kód]],"")</f>
        <v/>
      </c>
      <c r="M97" s="25">
        <f>IFERROR(VLOOKUP(Výskyt[[#This Row],[Kód]],'Školské potreby'!$C$8:$F$270,4,0),0)+IFERROR(VLOOKUP(Výskyt[[#This Row],[Kód]],'Školské potreby'!$I$8:$L$268,4,0),0)</f>
        <v>0</v>
      </c>
      <c r="N97" s="14"/>
    </row>
    <row r="98" spans="1:14" x14ac:dyDescent="0.2">
      <c r="A98" s="14"/>
      <c r="B98" s="22">
        <v>3330</v>
      </c>
      <c r="C98" s="14" t="s">
        <v>270</v>
      </c>
      <c r="D98" s="14">
        <f>Cenník[[#This Row],[Kód]]</f>
        <v>3330</v>
      </c>
      <c r="E98" s="23">
        <v>1.1000000000000001</v>
      </c>
      <c r="F98" s="14"/>
      <c r="G98" s="14" t="s">
        <v>254</v>
      </c>
      <c r="H98" s="14"/>
      <c r="I98" s="24">
        <f>Cenník[[#This Row],[Kód]]</f>
        <v>3330</v>
      </c>
      <c r="J98" s="25">
        <f>Výskyt[[#This Row],[1]]</f>
        <v>0</v>
      </c>
      <c r="K98" s="25" t="str">
        <f>IFERROR(RANK(Výskyt[[#This Row],[kód-P]],Výskyt[kód-P],1),"")</f>
        <v/>
      </c>
      <c r="L98" s="25" t="str">
        <f>IF(Výskyt[[#This Row],[ks]]&gt;0,Výskyt[[#This Row],[Kód]],"")</f>
        <v/>
      </c>
      <c r="M98" s="25">
        <f>IFERROR(VLOOKUP(Výskyt[[#This Row],[Kód]],'Školské potreby'!$C$8:$F$270,4,0),0)+IFERROR(VLOOKUP(Výskyt[[#This Row],[Kód]],'Školské potreby'!$I$8:$L$268,4,0),0)</f>
        <v>0</v>
      </c>
      <c r="N98" s="14"/>
    </row>
    <row r="99" spans="1:14" x14ac:dyDescent="0.2">
      <c r="A99" s="14"/>
      <c r="B99" s="22">
        <v>3331</v>
      </c>
      <c r="C99" s="14" t="s">
        <v>277</v>
      </c>
      <c r="D99" s="14">
        <f>Cenník[[#This Row],[Kód]]</f>
        <v>3331</v>
      </c>
      <c r="E99" s="23">
        <v>0.17</v>
      </c>
      <c r="F99" s="14"/>
      <c r="G99" s="14" t="s">
        <v>253</v>
      </c>
      <c r="H99" s="14"/>
      <c r="I99" s="24">
        <f>Cenník[[#This Row],[Kód]]</f>
        <v>3331</v>
      </c>
      <c r="J99" s="25">
        <f>Výskyt[[#This Row],[1]]</f>
        <v>0</v>
      </c>
      <c r="K99" s="25" t="str">
        <f>IFERROR(RANK(Výskyt[[#This Row],[kód-P]],Výskyt[kód-P],1),"")</f>
        <v/>
      </c>
      <c r="L99" s="25" t="str">
        <f>IF(Výskyt[[#This Row],[ks]]&gt;0,Výskyt[[#This Row],[Kód]],"")</f>
        <v/>
      </c>
      <c r="M99" s="25">
        <f>IFERROR(VLOOKUP(Výskyt[[#This Row],[Kód]],'Školské potreby'!$C$8:$F$270,4,0),0)+IFERROR(VLOOKUP(Výskyt[[#This Row],[Kód]],'Školské potreby'!$I$8:$L$268,4,0),0)</f>
        <v>0</v>
      </c>
      <c r="N99" s="14"/>
    </row>
    <row r="100" spans="1:14" x14ac:dyDescent="0.2">
      <c r="A100" s="14"/>
      <c r="B100" s="22">
        <v>3332</v>
      </c>
      <c r="C100" s="14" t="s">
        <v>278</v>
      </c>
      <c r="D100" s="14">
        <f>Cenník[[#This Row],[Kód]]</f>
        <v>3332</v>
      </c>
      <c r="E100" s="23">
        <v>0.08</v>
      </c>
      <c r="F100" s="14"/>
      <c r="G100" s="14" t="s">
        <v>255</v>
      </c>
      <c r="H100" s="14"/>
      <c r="I100" s="24">
        <f>Cenník[[#This Row],[Kód]]</f>
        <v>3332</v>
      </c>
      <c r="J100" s="25">
        <f>Výskyt[[#This Row],[1]]</f>
        <v>0</v>
      </c>
      <c r="K100" s="25" t="str">
        <f>IFERROR(RANK(Výskyt[[#This Row],[kód-P]],Výskyt[kód-P],1),"")</f>
        <v/>
      </c>
      <c r="L100" s="25" t="str">
        <f>IF(Výskyt[[#This Row],[ks]]&gt;0,Výskyt[[#This Row],[Kód]],"")</f>
        <v/>
      </c>
      <c r="M100" s="25">
        <f>IFERROR(VLOOKUP(Výskyt[[#This Row],[Kód]],'Školské potreby'!$C$8:$F$270,4,0),0)+IFERROR(VLOOKUP(Výskyt[[#This Row],[Kód]],'Školské potreby'!$I$8:$L$268,4,0),0)</f>
        <v>0</v>
      </c>
      <c r="N100" s="14"/>
    </row>
    <row r="101" spans="1:14" x14ac:dyDescent="0.2">
      <c r="A101" s="14"/>
      <c r="B101" s="22">
        <v>3360</v>
      </c>
      <c r="C101" s="14" t="s">
        <v>265</v>
      </c>
      <c r="D101" s="14">
        <f>Cenník[[#This Row],[Kód]]</f>
        <v>3360</v>
      </c>
      <c r="E101" s="23">
        <v>0.62</v>
      </c>
      <c r="F101" s="14"/>
      <c r="G101" s="14" t="s">
        <v>133</v>
      </c>
      <c r="H101" s="14"/>
      <c r="I101" s="24">
        <f>Cenník[[#This Row],[Kód]]</f>
        <v>3360</v>
      </c>
      <c r="J101" s="25">
        <f>Výskyt[[#This Row],[1]]</f>
        <v>0</v>
      </c>
      <c r="K101" s="25" t="str">
        <f>IFERROR(RANK(Výskyt[[#This Row],[kód-P]],Výskyt[kód-P],1),"")</f>
        <v/>
      </c>
      <c r="L101" s="25" t="str">
        <f>IF(Výskyt[[#This Row],[ks]]&gt;0,Výskyt[[#This Row],[Kód]],"")</f>
        <v/>
      </c>
      <c r="M101" s="25">
        <f>IFERROR(VLOOKUP(Výskyt[[#This Row],[Kód]],'Školské potreby'!$C$8:$F$270,4,0),0)+IFERROR(VLOOKUP(Výskyt[[#This Row],[Kód]],'Školské potreby'!$I$8:$L$268,4,0),0)</f>
        <v>0</v>
      </c>
      <c r="N101" s="14"/>
    </row>
    <row r="102" spans="1:14" x14ac:dyDescent="0.2">
      <c r="A102" s="14"/>
      <c r="B102" s="22">
        <v>3365</v>
      </c>
      <c r="C102" s="14" t="s">
        <v>264</v>
      </c>
      <c r="D102" s="14">
        <f>Cenník[[#This Row],[Kód]]</f>
        <v>3365</v>
      </c>
      <c r="E102" s="23">
        <v>0.62</v>
      </c>
      <c r="F102" s="14"/>
      <c r="G102" s="14" t="s">
        <v>134</v>
      </c>
      <c r="H102" s="14"/>
      <c r="I102" s="24">
        <f>Cenník[[#This Row],[Kód]]</f>
        <v>3365</v>
      </c>
      <c r="J102" s="25">
        <f>Výskyt[[#This Row],[1]]</f>
        <v>0</v>
      </c>
      <c r="K102" s="25" t="str">
        <f>IFERROR(RANK(Výskyt[[#This Row],[kód-P]],Výskyt[kód-P],1),"")</f>
        <v/>
      </c>
      <c r="L102" s="25" t="str">
        <f>IF(Výskyt[[#This Row],[ks]]&gt;0,Výskyt[[#This Row],[Kód]],"")</f>
        <v/>
      </c>
      <c r="M102" s="25">
        <f>IFERROR(VLOOKUP(Výskyt[[#This Row],[Kód]],'Školské potreby'!$C$8:$F$270,4,0),0)+IFERROR(VLOOKUP(Výskyt[[#This Row],[Kód]],'Školské potreby'!$I$8:$L$268,4,0),0)</f>
        <v>0</v>
      </c>
      <c r="N102" s="14"/>
    </row>
    <row r="103" spans="1:14" x14ac:dyDescent="0.2">
      <c r="A103" s="14"/>
      <c r="B103" s="22">
        <v>3370</v>
      </c>
      <c r="C103" s="14" t="s">
        <v>266</v>
      </c>
      <c r="D103" s="14">
        <f>Cenník[[#This Row],[Kód]]</f>
        <v>3370</v>
      </c>
      <c r="E103" s="23">
        <v>0.62</v>
      </c>
      <c r="F103" s="14"/>
      <c r="G103" s="14" t="s">
        <v>379</v>
      </c>
      <c r="H103" s="14"/>
      <c r="I103" s="24">
        <f>Cenník[[#This Row],[Kód]]</f>
        <v>3370</v>
      </c>
      <c r="J103" s="25">
        <f>Výskyt[[#This Row],[1]]</f>
        <v>0</v>
      </c>
      <c r="K103" s="25" t="str">
        <f>IFERROR(RANK(Výskyt[[#This Row],[kód-P]],Výskyt[kód-P],1),"")</f>
        <v/>
      </c>
      <c r="L103" s="25" t="str">
        <f>IF(Výskyt[[#This Row],[ks]]&gt;0,Výskyt[[#This Row],[Kód]],"")</f>
        <v/>
      </c>
      <c r="M103" s="25">
        <f>IFERROR(VLOOKUP(Výskyt[[#This Row],[Kód]],'Školské potreby'!$C$8:$F$270,4,0),0)+IFERROR(VLOOKUP(Výskyt[[#This Row],[Kód]],'Školské potreby'!$I$8:$L$268,4,0),0)</f>
        <v>0</v>
      </c>
      <c r="N103" s="14"/>
    </row>
    <row r="104" spans="1:14" x14ac:dyDescent="0.2">
      <c r="A104" s="14"/>
      <c r="B104" s="22">
        <v>3416</v>
      </c>
      <c r="C104" s="14" t="s">
        <v>531</v>
      </c>
      <c r="D104" s="14">
        <f>Cenník[[#This Row],[Kód]]</f>
        <v>3416</v>
      </c>
      <c r="E104" s="23">
        <v>2.35</v>
      </c>
      <c r="F104" s="14"/>
      <c r="G104" s="14" t="s">
        <v>132</v>
      </c>
      <c r="H104" s="14"/>
      <c r="I104" s="24">
        <f>Cenník[[#This Row],[Kód]]</f>
        <v>3416</v>
      </c>
      <c r="J104" s="25">
        <f>Výskyt[[#This Row],[1]]</f>
        <v>0</v>
      </c>
      <c r="K104" s="25" t="str">
        <f>IFERROR(RANK(Výskyt[[#This Row],[kód-P]],Výskyt[kód-P],1),"")</f>
        <v/>
      </c>
      <c r="L104" s="25" t="str">
        <f>IF(Výskyt[[#This Row],[ks]]&gt;0,Výskyt[[#This Row],[Kód]],"")</f>
        <v/>
      </c>
      <c r="M104" s="25">
        <f>IFERROR(VLOOKUP(Výskyt[[#This Row],[Kód]],'Školské potreby'!$C$8:$F$270,4,0),0)+IFERROR(VLOOKUP(Výskyt[[#This Row],[Kód]],'Školské potreby'!$I$8:$L$268,4,0),0)</f>
        <v>0</v>
      </c>
      <c r="N104" s="14"/>
    </row>
    <row r="105" spans="1:14" x14ac:dyDescent="0.2">
      <c r="A105" s="14"/>
      <c r="B105" s="22">
        <v>3435</v>
      </c>
      <c r="C105" s="14" t="s">
        <v>521</v>
      </c>
      <c r="D105" s="14">
        <f>Cenník[[#This Row],[Kód]]</f>
        <v>3435</v>
      </c>
      <c r="E105" s="23">
        <v>1.42</v>
      </c>
      <c r="F105" s="14"/>
      <c r="G105" s="14" t="s">
        <v>146</v>
      </c>
      <c r="H105" s="14"/>
      <c r="I105" s="24">
        <f>Cenník[[#This Row],[Kód]]</f>
        <v>3435</v>
      </c>
      <c r="J105" s="25">
        <f>Výskyt[[#This Row],[1]]</f>
        <v>0</v>
      </c>
      <c r="K105" s="25" t="str">
        <f>IFERROR(RANK(Výskyt[[#This Row],[kód-P]],Výskyt[kód-P],1),"")</f>
        <v/>
      </c>
      <c r="L105" s="25" t="str">
        <f>IF(Výskyt[[#This Row],[ks]]&gt;0,Výskyt[[#This Row],[Kód]],"")</f>
        <v/>
      </c>
      <c r="M105" s="25">
        <f>IFERROR(VLOOKUP(Výskyt[[#This Row],[Kód]],'Školské potreby'!$C$8:$F$270,4,0),0)+IFERROR(VLOOKUP(Výskyt[[#This Row],[Kód]],'Školské potreby'!$I$8:$L$268,4,0),0)</f>
        <v>0</v>
      </c>
      <c r="N105" s="14"/>
    </row>
    <row r="106" spans="1:14" x14ac:dyDescent="0.2">
      <c r="A106" s="14"/>
      <c r="B106" s="22">
        <v>3446</v>
      </c>
      <c r="C106" s="14" t="s">
        <v>499</v>
      </c>
      <c r="D106" s="14">
        <f>Cenník[[#This Row],[Kód]]</f>
        <v>3446</v>
      </c>
      <c r="E106" s="23">
        <v>0.76</v>
      </c>
      <c r="F106" s="14"/>
      <c r="G106" s="14" t="s">
        <v>150</v>
      </c>
      <c r="H106" s="14"/>
      <c r="I106" s="24">
        <f>Cenník[[#This Row],[Kód]]</f>
        <v>3446</v>
      </c>
      <c r="J106" s="25">
        <f>Výskyt[[#This Row],[1]]</f>
        <v>0</v>
      </c>
      <c r="K106" s="25" t="str">
        <f>IFERROR(RANK(Výskyt[[#This Row],[kód-P]],Výskyt[kód-P],1),"")</f>
        <v/>
      </c>
      <c r="L106" s="25" t="str">
        <f>IF(Výskyt[[#This Row],[ks]]&gt;0,Výskyt[[#This Row],[Kód]],"")</f>
        <v/>
      </c>
      <c r="M106" s="25">
        <f>IFERROR(VLOOKUP(Výskyt[[#This Row],[Kód]],'Školské potreby'!$C$8:$F$270,4,0),0)+IFERROR(VLOOKUP(Výskyt[[#This Row],[Kód]],'Školské potreby'!$I$8:$L$268,4,0),0)</f>
        <v>0</v>
      </c>
      <c r="N106" s="14"/>
    </row>
    <row r="107" spans="1:14" x14ac:dyDescent="0.2">
      <c r="A107" s="14"/>
      <c r="B107" s="22">
        <v>3455</v>
      </c>
      <c r="C107" s="14" t="s">
        <v>476</v>
      </c>
      <c r="D107" s="14">
        <f>Cenník[[#This Row],[Kód]]</f>
        <v>3455</v>
      </c>
      <c r="E107" s="23">
        <v>0.4</v>
      </c>
      <c r="F107" s="14"/>
      <c r="G107" s="14" t="s">
        <v>147</v>
      </c>
      <c r="H107" s="14"/>
      <c r="I107" s="24">
        <f>Cenník[[#This Row],[Kód]]</f>
        <v>3455</v>
      </c>
      <c r="J107" s="25">
        <f>Výskyt[[#This Row],[1]]</f>
        <v>0</v>
      </c>
      <c r="K107" s="25" t="str">
        <f>IFERROR(RANK(Výskyt[[#This Row],[kód-P]],Výskyt[kód-P],1),"")</f>
        <v/>
      </c>
      <c r="L107" s="25" t="str">
        <f>IF(Výskyt[[#This Row],[ks]]&gt;0,Výskyt[[#This Row],[Kód]],"")</f>
        <v/>
      </c>
      <c r="M107" s="25">
        <f>IFERROR(VLOOKUP(Výskyt[[#This Row],[Kód]],'Školské potreby'!$C$8:$F$270,4,0),0)+IFERROR(VLOOKUP(Výskyt[[#This Row],[Kód]],'Školské potreby'!$I$8:$L$268,4,0),0)</f>
        <v>0</v>
      </c>
      <c r="N107" s="14"/>
    </row>
    <row r="108" spans="1:14" x14ac:dyDescent="0.2">
      <c r="A108" s="14"/>
      <c r="B108" s="22">
        <v>3460</v>
      </c>
      <c r="C108" s="14" t="s">
        <v>477</v>
      </c>
      <c r="D108" s="14">
        <f>Cenník[[#This Row],[Kód]]</f>
        <v>3460</v>
      </c>
      <c r="E108" s="23">
        <v>0.4</v>
      </c>
      <c r="F108" s="14"/>
      <c r="G108" s="14" t="s">
        <v>143</v>
      </c>
      <c r="H108" s="14"/>
      <c r="I108" s="24">
        <f>Cenník[[#This Row],[Kód]]</f>
        <v>3460</v>
      </c>
      <c r="J108" s="25">
        <f>Výskyt[[#This Row],[1]]</f>
        <v>0</v>
      </c>
      <c r="K108" s="25" t="str">
        <f>IFERROR(RANK(Výskyt[[#This Row],[kód-P]],Výskyt[kód-P],1),"")</f>
        <v/>
      </c>
      <c r="L108" s="25" t="str">
        <f>IF(Výskyt[[#This Row],[ks]]&gt;0,Výskyt[[#This Row],[Kód]],"")</f>
        <v/>
      </c>
      <c r="M108" s="25">
        <f>IFERROR(VLOOKUP(Výskyt[[#This Row],[Kód]],'Školské potreby'!$C$8:$F$270,4,0),0)+IFERROR(VLOOKUP(Výskyt[[#This Row],[Kód]],'Školské potreby'!$I$8:$L$268,4,0),0)</f>
        <v>0</v>
      </c>
      <c r="N108" s="14"/>
    </row>
    <row r="109" spans="1:14" x14ac:dyDescent="0.2">
      <c r="A109" s="14"/>
      <c r="B109" s="22">
        <v>3500</v>
      </c>
      <c r="C109" s="14" t="s">
        <v>488</v>
      </c>
      <c r="D109" s="14">
        <f>Cenník[[#This Row],[Kód]]</f>
        <v>3500</v>
      </c>
      <c r="E109" s="23">
        <v>0.56000000000000005</v>
      </c>
      <c r="F109" s="14"/>
      <c r="G109" s="14" t="s">
        <v>139</v>
      </c>
      <c r="H109" s="14"/>
      <c r="I109" s="24">
        <f>Cenník[[#This Row],[Kód]]</f>
        <v>3500</v>
      </c>
      <c r="J109" s="25">
        <f>Výskyt[[#This Row],[1]]</f>
        <v>0</v>
      </c>
      <c r="K109" s="25" t="str">
        <f>IFERROR(RANK(Výskyt[[#This Row],[kód-P]],Výskyt[kód-P],1),"")</f>
        <v/>
      </c>
      <c r="L109" s="25" t="str">
        <f>IF(Výskyt[[#This Row],[ks]]&gt;0,Výskyt[[#This Row],[Kód]],"")</f>
        <v/>
      </c>
      <c r="M109" s="25">
        <f>IFERROR(VLOOKUP(Výskyt[[#This Row],[Kód]],'Školské potreby'!$C$8:$F$270,4,0),0)+IFERROR(VLOOKUP(Výskyt[[#This Row],[Kód]],'Školské potreby'!$I$8:$L$268,4,0),0)</f>
        <v>0</v>
      </c>
      <c r="N109" s="14"/>
    </row>
    <row r="110" spans="1:14" x14ac:dyDescent="0.2">
      <c r="A110" s="14"/>
      <c r="B110" s="22">
        <v>3510</v>
      </c>
      <c r="C110" s="14" t="s">
        <v>474</v>
      </c>
      <c r="D110" s="14">
        <f>Cenník[[#This Row],[Kód]]</f>
        <v>3510</v>
      </c>
      <c r="E110" s="23">
        <v>0.34</v>
      </c>
      <c r="F110" s="14"/>
      <c r="G110" s="14" t="s">
        <v>140</v>
      </c>
      <c r="H110" s="14"/>
      <c r="I110" s="24">
        <f>Cenník[[#This Row],[Kód]]</f>
        <v>3510</v>
      </c>
      <c r="J110" s="25">
        <f>Výskyt[[#This Row],[1]]</f>
        <v>0</v>
      </c>
      <c r="K110" s="25" t="str">
        <f>IFERROR(RANK(Výskyt[[#This Row],[kód-P]],Výskyt[kód-P],1),"")</f>
        <v/>
      </c>
      <c r="L110" s="25" t="str">
        <f>IF(Výskyt[[#This Row],[ks]]&gt;0,Výskyt[[#This Row],[Kód]],"")</f>
        <v/>
      </c>
      <c r="M110" s="25">
        <f>IFERROR(VLOOKUP(Výskyt[[#This Row],[Kód]],'Školské potreby'!$C$8:$F$270,4,0),0)+IFERROR(VLOOKUP(Výskyt[[#This Row],[Kód]],'Školské potreby'!$I$8:$L$268,4,0),0)</f>
        <v>0</v>
      </c>
      <c r="N110" s="14"/>
    </row>
    <row r="111" spans="1:14" x14ac:dyDescent="0.2">
      <c r="A111" s="14"/>
      <c r="B111" s="22">
        <v>3520</v>
      </c>
      <c r="C111" s="14" t="s">
        <v>524</v>
      </c>
      <c r="D111" s="14">
        <f>Cenník[[#This Row],[Kód]]</f>
        <v>3520</v>
      </c>
      <c r="E111" s="23">
        <v>1.57</v>
      </c>
      <c r="F111" s="14"/>
      <c r="G111" s="14" t="s">
        <v>141</v>
      </c>
      <c r="H111" s="14"/>
      <c r="I111" s="24">
        <f>Cenník[[#This Row],[Kód]]</f>
        <v>3520</v>
      </c>
      <c r="J111" s="25">
        <f>Výskyt[[#This Row],[1]]</f>
        <v>0</v>
      </c>
      <c r="K111" s="25" t="str">
        <f>IFERROR(RANK(Výskyt[[#This Row],[kód-P]],Výskyt[kód-P],1),"")</f>
        <v/>
      </c>
      <c r="L111" s="25" t="str">
        <f>IF(Výskyt[[#This Row],[ks]]&gt;0,Výskyt[[#This Row],[Kód]],"")</f>
        <v/>
      </c>
      <c r="M111" s="25">
        <f>IFERROR(VLOOKUP(Výskyt[[#This Row],[Kód]],'Školské potreby'!$C$8:$F$270,4,0),0)+IFERROR(VLOOKUP(Výskyt[[#This Row],[Kód]],'Školské potreby'!$I$8:$L$268,4,0),0)</f>
        <v>0</v>
      </c>
      <c r="N111" s="14"/>
    </row>
    <row r="112" spans="1:14" x14ac:dyDescent="0.2">
      <c r="A112" s="14"/>
      <c r="B112" s="22">
        <v>3530</v>
      </c>
      <c r="C112" s="14" t="s">
        <v>525</v>
      </c>
      <c r="D112" s="14">
        <f>Cenník[[#This Row],[Kód]]</f>
        <v>3530</v>
      </c>
      <c r="E112" s="23">
        <v>1.57</v>
      </c>
      <c r="F112" s="14"/>
      <c r="G112" s="14" t="s">
        <v>148</v>
      </c>
      <c r="H112" s="14"/>
      <c r="I112" s="24">
        <f>Cenník[[#This Row],[Kód]]</f>
        <v>3530</v>
      </c>
      <c r="J112" s="25">
        <f>Výskyt[[#This Row],[1]]</f>
        <v>0</v>
      </c>
      <c r="K112" s="25" t="str">
        <f>IFERROR(RANK(Výskyt[[#This Row],[kód-P]],Výskyt[kód-P],1),"")</f>
        <v/>
      </c>
      <c r="L112" s="25" t="str">
        <f>IF(Výskyt[[#This Row],[ks]]&gt;0,Výskyt[[#This Row],[Kód]],"")</f>
        <v/>
      </c>
      <c r="M112" s="25">
        <f>IFERROR(VLOOKUP(Výskyt[[#This Row],[Kód]],'Školské potreby'!$C$8:$F$270,4,0),0)+IFERROR(VLOOKUP(Výskyt[[#This Row],[Kód]],'Školské potreby'!$I$8:$L$268,4,0),0)</f>
        <v>0</v>
      </c>
      <c r="N112" s="14"/>
    </row>
    <row r="113" spans="1:14" x14ac:dyDescent="0.2">
      <c r="A113" s="14"/>
      <c r="B113" s="22">
        <v>3535</v>
      </c>
      <c r="C113" s="14" t="s">
        <v>502</v>
      </c>
      <c r="D113" s="14">
        <f>Cenník[[#This Row],[Kód]]</f>
        <v>3535</v>
      </c>
      <c r="E113" s="23">
        <v>0.94</v>
      </c>
      <c r="F113" s="14"/>
      <c r="G113" s="14" t="s">
        <v>149</v>
      </c>
      <c r="H113" s="14"/>
      <c r="I113" s="24">
        <f>Cenník[[#This Row],[Kód]]</f>
        <v>3535</v>
      </c>
      <c r="J113" s="25">
        <f>Výskyt[[#This Row],[1]]</f>
        <v>0</v>
      </c>
      <c r="K113" s="25" t="str">
        <f>IFERROR(RANK(Výskyt[[#This Row],[kód-P]],Výskyt[kód-P],1),"")</f>
        <v/>
      </c>
      <c r="L113" s="25" t="str">
        <f>IF(Výskyt[[#This Row],[ks]]&gt;0,Výskyt[[#This Row],[Kód]],"")</f>
        <v/>
      </c>
      <c r="M113" s="25">
        <f>IFERROR(VLOOKUP(Výskyt[[#This Row],[Kód]],'Školské potreby'!$C$8:$F$270,4,0),0)+IFERROR(VLOOKUP(Výskyt[[#This Row],[Kód]],'Školské potreby'!$I$8:$L$268,4,0),0)</f>
        <v>0</v>
      </c>
      <c r="N113" s="14"/>
    </row>
    <row r="114" spans="1:14" x14ac:dyDescent="0.2">
      <c r="A114" s="14"/>
      <c r="B114" s="22">
        <v>3540</v>
      </c>
      <c r="C114" s="14" t="s">
        <v>503</v>
      </c>
      <c r="D114" s="14">
        <f>Cenník[[#This Row],[Kód]]</f>
        <v>3540</v>
      </c>
      <c r="E114" s="23">
        <v>0.94</v>
      </c>
      <c r="F114" s="14"/>
      <c r="G114" s="14" t="s">
        <v>145</v>
      </c>
      <c r="H114" s="14"/>
      <c r="I114" s="24">
        <f>Cenník[[#This Row],[Kód]]</f>
        <v>3540</v>
      </c>
      <c r="J114" s="25">
        <f>Výskyt[[#This Row],[1]]</f>
        <v>0</v>
      </c>
      <c r="K114" s="25" t="str">
        <f>IFERROR(RANK(Výskyt[[#This Row],[kód-P]],Výskyt[kód-P],1),"")</f>
        <v/>
      </c>
      <c r="L114" s="25" t="str">
        <f>IF(Výskyt[[#This Row],[ks]]&gt;0,Výskyt[[#This Row],[Kód]],"")</f>
        <v/>
      </c>
      <c r="M114" s="25">
        <f>IFERROR(VLOOKUP(Výskyt[[#This Row],[Kód]],'Školské potreby'!$C$8:$F$270,4,0),0)+IFERROR(VLOOKUP(Výskyt[[#This Row],[Kód]],'Školské potreby'!$I$8:$L$268,4,0),0)</f>
        <v>0</v>
      </c>
      <c r="N114" s="14"/>
    </row>
    <row r="115" spans="1:14" x14ac:dyDescent="0.2">
      <c r="A115" s="14"/>
      <c r="B115" s="22">
        <v>3545</v>
      </c>
      <c r="C115" s="14" t="s">
        <v>504</v>
      </c>
      <c r="D115" s="14">
        <f>Cenník[[#This Row],[Kód]]</f>
        <v>3545</v>
      </c>
      <c r="E115" s="23">
        <v>0.94</v>
      </c>
      <c r="F115" s="14"/>
      <c r="G115" s="14" t="s">
        <v>151</v>
      </c>
      <c r="H115" s="14"/>
      <c r="I115" s="24">
        <f>Cenník[[#This Row],[Kód]]</f>
        <v>3545</v>
      </c>
      <c r="J115" s="25">
        <f>Výskyt[[#This Row],[1]]</f>
        <v>0</v>
      </c>
      <c r="K115" s="25" t="str">
        <f>IFERROR(RANK(Výskyt[[#This Row],[kód-P]],Výskyt[kód-P],1),"")</f>
        <v/>
      </c>
      <c r="L115" s="25" t="str">
        <f>IF(Výskyt[[#This Row],[ks]]&gt;0,Výskyt[[#This Row],[Kód]],"")</f>
        <v/>
      </c>
      <c r="M115" s="25">
        <f>IFERROR(VLOOKUP(Výskyt[[#This Row],[Kód]],'Školské potreby'!$C$8:$F$270,4,0),0)+IFERROR(VLOOKUP(Výskyt[[#This Row],[Kód]],'Školské potreby'!$I$8:$L$268,4,0),0)</f>
        <v>0</v>
      </c>
      <c r="N115" s="14"/>
    </row>
    <row r="116" spans="1:14" x14ac:dyDescent="0.2">
      <c r="A116" s="14"/>
      <c r="B116" s="22">
        <v>3591</v>
      </c>
      <c r="C116" s="14" t="s">
        <v>538</v>
      </c>
      <c r="D116" s="14">
        <f>Cenník[[#This Row],[Kód]]</f>
        <v>3591</v>
      </c>
      <c r="E116" s="23">
        <v>4.49</v>
      </c>
      <c r="F116" s="14"/>
      <c r="G116" s="14" t="s">
        <v>387</v>
      </c>
      <c r="H116" s="14"/>
      <c r="I116" s="24">
        <f>Cenník[[#This Row],[Kód]]</f>
        <v>3591</v>
      </c>
      <c r="J116" s="25">
        <f>Výskyt[[#This Row],[1]]</f>
        <v>0</v>
      </c>
      <c r="K116" s="25" t="str">
        <f>IFERROR(RANK(Výskyt[[#This Row],[kód-P]],Výskyt[kód-P],1),"")</f>
        <v/>
      </c>
      <c r="L116" s="25" t="str">
        <f>IF(Výskyt[[#This Row],[ks]]&gt;0,Výskyt[[#This Row],[Kód]],"")</f>
        <v/>
      </c>
      <c r="M116" s="25">
        <f>IFERROR(VLOOKUP(Výskyt[[#This Row],[Kód]],'Školské potreby'!$C$8:$F$270,4,0),0)+IFERROR(VLOOKUP(Výskyt[[#This Row],[Kód]],'Školské potreby'!$I$8:$L$268,4,0),0)</f>
        <v>0</v>
      </c>
      <c r="N116" s="14"/>
    </row>
    <row r="117" spans="1:14" x14ac:dyDescent="0.2">
      <c r="A117" s="14"/>
      <c r="B117" s="22">
        <v>3592</v>
      </c>
      <c r="C117" s="14" t="s">
        <v>536</v>
      </c>
      <c r="D117" s="14">
        <f>Cenník[[#This Row],[Kód]]</f>
        <v>3592</v>
      </c>
      <c r="E117" s="23">
        <v>2.75</v>
      </c>
      <c r="F117" s="14"/>
      <c r="G117" s="14" t="s">
        <v>369</v>
      </c>
      <c r="H117" s="14"/>
      <c r="I117" s="24">
        <f>Cenník[[#This Row],[Kód]]</f>
        <v>3592</v>
      </c>
      <c r="J117" s="25">
        <f>Výskyt[[#This Row],[1]]</f>
        <v>0</v>
      </c>
      <c r="K117" s="25" t="str">
        <f>IFERROR(RANK(Výskyt[[#This Row],[kód-P]],Výskyt[kód-P],1),"")</f>
        <v/>
      </c>
      <c r="L117" s="25" t="str">
        <f>IF(Výskyt[[#This Row],[ks]]&gt;0,Výskyt[[#This Row],[Kód]],"")</f>
        <v/>
      </c>
      <c r="M117" s="25">
        <f>IFERROR(VLOOKUP(Výskyt[[#This Row],[Kód]],'Školské potreby'!$C$8:$F$270,4,0),0)+IFERROR(VLOOKUP(Výskyt[[#This Row],[Kód]],'Školské potreby'!$I$8:$L$268,4,0),0)</f>
        <v>0</v>
      </c>
      <c r="N117" s="14"/>
    </row>
    <row r="118" spans="1:14" x14ac:dyDescent="0.2">
      <c r="A118" s="14"/>
      <c r="B118" s="22">
        <v>3605</v>
      </c>
      <c r="C118" s="14" t="s">
        <v>533</v>
      </c>
      <c r="D118" s="14">
        <f>Cenník[[#This Row],[Kód]]</f>
        <v>3605</v>
      </c>
      <c r="E118" s="23">
        <v>2.56</v>
      </c>
      <c r="F118" s="14"/>
      <c r="G118" s="14" t="s">
        <v>412</v>
      </c>
      <c r="H118" s="14"/>
      <c r="I118" s="24">
        <f>Cenník[[#This Row],[Kód]]</f>
        <v>3605</v>
      </c>
      <c r="J118" s="25">
        <f>Výskyt[[#This Row],[1]]</f>
        <v>0</v>
      </c>
      <c r="K118" s="25" t="str">
        <f>IFERROR(RANK(Výskyt[[#This Row],[kód-P]],Výskyt[kód-P],1),"")</f>
        <v/>
      </c>
      <c r="L118" s="25" t="str">
        <f>IF(Výskyt[[#This Row],[ks]]&gt;0,Výskyt[[#This Row],[Kód]],"")</f>
        <v/>
      </c>
      <c r="M118" s="25">
        <f>IFERROR(VLOOKUP(Výskyt[[#This Row],[Kód]],'Školské potreby'!$C$8:$F$270,4,0),0)+IFERROR(VLOOKUP(Výskyt[[#This Row],[Kód]],'Školské potreby'!$I$8:$L$268,4,0),0)</f>
        <v>0</v>
      </c>
      <c r="N118" s="14"/>
    </row>
    <row r="119" spans="1:14" x14ac:dyDescent="0.2">
      <c r="A119" s="14"/>
      <c r="B119" s="22">
        <v>3615</v>
      </c>
      <c r="C119" s="14" t="s">
        <v>534</v>
      </c>
      <c r="D119" s="14">
        <f>Cenník[[#This Row],[Kód]]</f>
        <v>3615</v>
      </c>
      <c r="E119" s="23">
        <v>2.56</v>
      </c>
      <c r="F119" s="14"/>
      <c r="G119" s="14" t="s">
        <v>126</v>
      </c>
      <c r="H119" s="14"/>
      <c r="I119" s="24">
        <f>Cenník[[#This Row],[Kód]]</f>
        <v>3615</v>
      </c>
      <c r="J119" s="25">
        <f>Výskyt[[#This Row],[1]]</f>
        <v>0</v>
      </c>
      <c r="K119" s="25" t="str">
        <f>IFERROR(RANK(Výskyt[[#This Row],[kód-P]],Výskyt[kód-P],1),"")</f>
        <v/>
      </c>
      <c r="L119" s="25" t="str">
        <f>IF(Výskyt[[#This Row],[ks]]&gt;0,Výskyt[[#This Row],[Kód]],"")</f>
        <v/>
      </c>
      <c r="M119" s="25">
        <f>IFERROR(VLOOKUP(Výskyt[[#This Row],[Kód]],'Školské potreby'!$C$8:$F$270,4,0),0)+IFERROR(VLOOKUP(Výskyt[[#This Row],[Kód]],'Školské potreby'!$I$8:$L$268,4,0),0)</f>
        <v>0</v>
      </c>
      <c r="N119" s="14"/>
    </row>
    <row r="120" spans="1:14" x14ac:dyDescent="0.2">
      <c r="A120" s="14"/>
      <c r="B120" s="22">
        <v>3620</v>
      </c>
      <c r="C120" s="14" t="s">
        <v>522</v>
      </c>
      <c r="D120" s="14">
        <f>Cenník[[#This Row],[Kód]]</f>
        <v>3620</v>
      </c>
      <c r="E120" s="23">
        <v>1.44</v>
      </c>
      <c r="F120" s="14"/>
      <c r="G120" s="14" t="s">
        <v>127</v>
      </c>
      <c r="H120" s="14"/>
      <c r="I120" s="24">
        <f>Cenník[[#This Row],[Kód]]</f>
        <v>3620</v>
      </c>
      <c r="J120" s="25">
        <f>Výskyt[[#This Row],[1]]</f>
        <v>0</v>
      </c>
      <c r="K120" s="25" t="str">
        <f>IFERROR(RANK(Výskyt[[#This Row],[kód-P]],Výskyt[kód-P],1),"")</f>
        <v/>
      </c>
      <c r="L120" s="25" t="str">
        <f>IF(Výskyt[[#This Row],[ks]]&gt;0,Výskyt[[#This Row],[Kód]],"")</f>
        <v/>
      </c>
      <c r="M120" s="25">
        <f>IFERROR(VLOOKUP(Výskyt[[#This Row],[Kód]],'Školské potreby'!$C$8:$F$270,4,0),0)+IFERROR(VLOOKUP(Výskyt[[#This Row],[Kód]],'Školské potreby'!$I$8:$L$268,4,0),0)</f>
        <v>0</v>
      </c>
      <c r="N120" s="14"/>
    </row>
    <row r="121" spans="1:14" x14ac:dyDescent="0.2">
      <c r="A121" s="14"/>
      <c r="B121" s="22">
        <v>3630</v>
      </c>
      <c r="C121" s="14" t="s">
        <v>523</v>
      </c>
      <c r="D121" s="14">
        <f>Cenník[[#This Row],[Kód]]</f>
        <v>3630</v>
      </c>
      <c r="E121" s="23">
        <v>1.44</v>
      </c>
      <c r="F121" s="14"/>
      <c r="G121" s="14" t="s">
        <v>256</v>
      </c>
      <c r="H121" s="14"/>
      <c r="I121" s="24">
        <f>Cenník[[#This Row],[Kód]]</f>
        <v>3630</v>
      </c>
      <c r="J121" s="25">
        <f>Výskyt[[#This Row],[1]]</f>
        <v>0</v>
      </c>
      <c r="K121" s="25" t="str">
        <f>IFERROR(RANK(Výskyt[[#This Row],[kód-P]],Výskyt[kód-P],1),"")</f>
        <v/>
      </c>
      <c r="L121" s="25" t="str">
        <f>IF(Výskyt[[#This Row],[ks]]&gt;0,Výskyt[[#This Row],[Kód]],"")</f>
        <v/>
      </c>
      <c r="M121" s="25">
        <f>IFERROR(VLOOKUP(Výskyt[[#This Row],[Kód]],'Školské potreby'!$C$8:$F$270,4,0),0)+IFERROR(VLOOKUP(Výskyt[[#This Row],[Kód]],'Školské potreby'!$I$8:$L$268,4,0),0)</f>
        <v>0</v>
      </c>
      <c r="N121" s="14"/>
    </row>
    <row r="122" spans="1:14" x14ac:dyDescent="0.2">
      <c r="A122" s="14"/>
      <c r="B122" s="22">
        <v>3635</v>
      </c>
      <c r="C122" s="14" t="s">
        <v>500</v>
      </c>
      <c r="D122" s="14">
        <f>Cenník[[#This Row],[Kód]]</f>
        <v>3635</v>
      </c>
      <c r="E122" s="23">
        <v>0.92</v>
      </c>
      <c r="F122" s="14"/>
      <c r="G122" s="14" t="s">
        <v>257</v>
      </c>
      <c r="H122" s="14"/>
      <c r="I122" s="24">
        <f>Cenník[[#This Row],[Kód]]</f>
        <v>3635</v>
      </c>
      <c r="J122" s="25">
        <f>Výskyt[[#This Row],[1]]</f>
        <v>0</v>
      </c>
      <c r="K122" s="25" t="str">
        <f>IFERROR(RANK(Výskyt[[#This Row],[kód-P]],Výskyt[kód-P],1),"")</f>
        <v/>
      </c>
      <c r="L122" s="25" t="str">
        <f>IF(Výskyt[[#This Row],[ks]]&gt;0,Výskyt[[#This Row],[Kód]],"")</f>
        <v/>
      </c>
      <c r="M122" s="25">
        <f>IFERROR(VLOOKUP(Výskyt[[#This Row],[Kód]],'Školské potreby'!$C$8:$F$270,4,0),0)+IFERROR(VLOOKUP(Výskyt[[#This Row],[Kód]],'Školské potreby'!$I$8:$L$268,4,0),0)</f>
        <v>0</v>
      </c>
      <c r="N122" s="14"/>
    </row>
    <row r="123" spans="1:14" x14ac:dyDescent="0.2">
      <c r="A123" s="14"/>
      <c r="B123" s="22">
        <v>3641</v>
      </c>
      <c r="C123" s="14" t="s">
        <v>501</v>
      </c>
      <c r="D123" s="14">
        <f>Cenník[[#This Row],[Kód]]</f>
        <v>3641</v>
      </c>
      <c r="E123" s="23">
        <v>0.92</v>
      </c>
      <c r="F123" s="14"/>
      <c r="G123" s="14" t="s">
        <v>258</v>
      </c>
      <c r="H123" s="14"/>
      <c r="I123" s="24">
        <f>Cenník[[#This Row],[Kód]]</f>
        <v>3641</v>
      </c>
      <c r="J123" s="25">
        <f>Výskyt[[#This Row],[1]]</f>
        <v>0</v>
      </c>
      <c r="K123" s="25" t="str">
        <f>IFERROR(RANK(Výskyt[[#This Row],[kód-P]],Výskyt[kód-P],1),"")</f>
        <v/>
      </c>
      <c r="L123" s="25" t="str">
        <f>IF(Výskyt[[#This Row],[ks]]&gt;0,Výskyt[[#This Row],[Kód]],"")</f>
        <v/>
      </c>
      <c r="M123" s="25">
        <f>IFERROR(VLOOKUP(Výskyt[[#This Row],[Kód]],'Školské potreby'!$C$8:$F$270,4,0),0)+IFERROR(VLOOKUP(Výskyt[[#This Row],[Kód]],'Školské potreby'!$I$8:$L$268,4,0),0)</f>
        <v>0</v>
      </c>
      <c r="N123" s="14"/>
    </row>
    <row r="124" spans="1:14" x14ac:dyDescent="0.2">
      <c r="A124" s="14"/>
      <c r="B124" s="22">
        <v>3650</v>
      </c>
      <c r="C124" s="14" t="s">
        <v>535</v>
      </c>
      <c r="D124" s="14">
        <f>Cenník[[#This Row],[Kód]]</f>
        <v>3650</v>
      </c>
      <c r="E124" s="23">
        <v>2.68</v>
      </c>
      <c r="F124" s="14"/>
      <c r="G124" s="14" t="s">
        <v>259</v>
      </c>
      <c r="H124" s="14"/>
      <c r="I124" s="24">
        <f>Cenník[[#This Row],[Kód]]</f>
        <v>3650</v>
      </c>
      <c r="J124" s="25">
        <f>Výskyt[[#This Row],[1]]</f>
        <v>0</v>
      </c>
      <c r="K124" s="25" t="str">
        <f>IFERROR(RANK(Výskyt[[#This Row],[kód-P]],Výskyt[kód-P],1),"")</f>
        <v/>
      </c>
      <c r="L124" s="25" t="str">
        <f>IF(Výskyt[[#This Row],[ks]]&gt;0,Výskyt[[#This Row],[Kód]],"")</f>
        <v/>
      </c>
      <c r="M124" s="25">
        <f>IFERROR(VLOOKUP(Výskyt[[#This Row],[Kód]],'Školské potreby'!$C$8:$F$270,4,0),0)+IFERROR(VLOOKUP(Výskyt[[#This Row],[Kód]],'Školské potreby'!$I$8:$L$268,4,0),0)</f>
        <v>0</v>
      </c>
      <c r="N124" s="14"/>
    </row>
    <row r="125" spans="1:14" x14ac:dyDescent="0.2">
      <c r="A125" s="14"/>
      <c r="B125" s="22">
        <v>3655</v>
      </c>
      <c r="C125" s="14" t="s">
        <v>526</v>
      </c>
      <c r="D125" s="14">
        <f>Cenník[[#This Row],[Kód]]</f>
        <v>3655</v>
      </c>
      <c r="E125" s="23">
        <v>1.58</v>
      </c>
      <c r="F125" s="14"/>
      <c r="G125" s="14" t="s">
        <v>397</v>
      </c>
      <c r="H125" s="14"/>
      <c r="I125" s="24">
        <f>Cenník[[#This Row],[Kód]]</f>
        <v>3655</v>
      </c>
      <c r="J125" s="25">
        <f>Výskyt[[#This Row],[1]]</f>
        <v>0</v>
      </c>
      <c r="K125" s="25" t="str">
        <f>IFERROR(RANK(Výskyt[[#This Row],[kód-P]],Výskyt[kód-P],1),"")</f>
        <v/>
      </c>
      <c r="L125" s="25" t="str">
        <f>IF(Výskyt[[#This Row],[ks]]&gt;0,Výskyt[[#This Row],[Kód]],"")</f>
        <v/>
      </c>
      <c r="M125" s="25">
        <f>IFERROR(VLOOKUP(Výskyt[[#This Row],[Kód]],'Školské potreby'!$C$8:$F$270,4,0),0)+IFERROR(VLOOKUP(Výskyt[[#This Row],[Kód]],'Školské potreby'!$I$8:$L$268,4,0),0)</f>
        <v>0</v>
      </c>
      <c r="N125" s="14"/>
    </row>
    <row r="126" spans="1:14" x14ac:dyDescent="0.2">
      <c r="A126" s="14"/>
      <c r="B126" s="22">
        <v>3656</v>
      </c>
      <c r="C126" s="14" t="s">
        <v>527</v>
      </c>
      <c r="D126" s="14">
        <f>Cenník[[#This Row],[Kód]]</f>
        <v>3656</v>
      </c>
      <c r="E126" s="23">
        <v>1.58</v>
      </c>
      <c r="F126" s="14"/>
      <c r="G126" s="14" t="s">
        <v>72</v>
      </c>
      <c r="H126" s="14"/>
      <c r="I126" s="24">
        <f>Cenník[[#This Row],[Kód]]</f>
        <v>3656</v>
      </c>
      <c r="J126" s="25">
        <f>Výskyt[[#This Row],[1]]</f>
        <v>0</v>
      </c>
      <c r="K126" s="25" t="str">
        <f>IFERROR(RANK(Výskyt[[#This Row],[kód-P]],Výskyt[kód-P],1),"")</f>
        <v/>
      </c>
      <c r="L126" s="25" t="str">
        <f>IF(Výskyt[[#This Row],[ks]]&gt;0,Výskyt[[#This Row],[Kód]],"")</f>
        <v/>
      </c>
      <c r="M126" s="25">
        <f>IFERROR(VLOOKUP(Výskyt[[#This Row],[Kód]],'Školské potreby'!$C$8:$F$270,4,0),0)+IFERROR(VLOOKUP(Výskyt[[#This Row],[Kód]],'Školské potreby'!$I$8:$L$268,4,0),0)</f>
        <v>0</v>
      </c>
      <c r="N126" s="14"/>
    </row>
    <row r="127" spans="1:14" x14ac:dyDescent="0.2">
      <c r="A127" s="14"/>
      <c r="B127" s="22">
        <v>3658</v>
      </c>
      <c r="C127" s="14" t="s">
        <v>530</v>
      </c>
      <c r="D127" s="14">
        <f>Cenník[[#This Row],[Kód]]</f>
        <v>3658</v>
      </c>
      <c r="E127" s="23">
        <v>2.2400000000000002</v>
      </c>
      <c r="F127" s="14"/>
      <c r="G127" s="14" t="s">
        <v>73</v>
      </c>
      <c r="H127" s="14"/>
      <c r="I127" s="24">
        <f>Cenník[[#This Row],[Kód]]</f>
        <v>3658</v>
      </c>
      <c r="J127" s="25">
        <f>Výskyt[[#This Row],[1]]</f>
        <v>0</v>
      </c>
      <c r="K127" s="25" t="str">
        <f>IFERROR(RANK(Výskyt[[#This Row],[kód-P]],Výskyt[kód-P],1),"")</f>
        <v/>
      </c>
      <c r="L127" s="25" t="str">
        <f>IF(Výskyt[[#This Row],[ks]]&gt;0,Výskyt[[#This Row],[Kód]],"")</f>
        <v/>
      </c>
      <c r="M127" s="25">
        <f>IFERROR(VLOOKUP(Výskyt[[#This Row],[Kód]],'Školské potreby'!$C$8:$F$270,4,0),0)+IFERROR(VLOOKUP(Výskyt[[#This Row],[Kód]],'Školské potreby'!$I$8:$L$268,4,0),0)</f>
        <v>0</v>
      </c>
      <c r="N127" s="14"/>
    </row>
    <row r="128" spans="1:14" x14ac:dyDescent="0.2">
      <c r="A128" s="14"/>
      <c r="B128" s="22">
        <v>3659</v>
      </c>
      <c r="C128" s="14" t="s">
        <v>520</v>
      </c>
      <c r="D128" s="14">
        <f>Cenník[[#This Row],[Kód]]</f>
        <v>3659</v>
      </c>
      <c r="E128" s="23">
        <v>1.36</v>
      </c>
      <c r="F128" s="14"/>
      <c r="G128" s="14" t="s">
        <v>70</v>
      </c>
      <c r="H128" s="14"/>
      <c r="I128" s="24">
        <f>Cenník[[#This Row],[Kód]]</f>
        <v>3659</v>
      </c>
      <c r="J128" s="25">
        <f>Výskyt[[#This Row],[1]]</f>
        <v>0</v>
      </c>
      <c r="K128" s="25" t="str">
        <f>IFERROR(RANK(Výskyt[[#This Row],[kód-P]],Výskyt[kód-P],1),"")</f>
        <v/>
      </c>
      <c r="L128" s="25" t="str">
        <f>IF(Výskyt[[#This Row],[ks]]&gt;0,Výskyt[[#This Row],[Kód]],"")</f>
        <v/>
      </c>
      <c r="M128" s="25">
        <f>IFERROR(VLOOKUP(Výskyt[[#This Row],[Kód]],'Školské potreby'!$C$8:$F$270,4,0),0)+IFERROR(VLOOKUP(Výskyt[[#This Row],[Kód]],'Školské potreby'!$I$8:$L$268,4,0),0)</f>
        <v>0</v>
      </c>
      <c r="N128" s="14"/>
    </row>
    <row r="129" spans="1:14" x14ac:dyDescent="0.2">
      <c r="A129" s="14"/>
      <c r="B129" s="22">
        <v>3770</v>
      </c>
      <c r="C129" s="14" t="s">
        <v>244</v>
      </c>
      <c r="D129" s="14">
        <f>Cenník[[#This Row],[Kód]]</f>
        <v>3770</v>
      </c>
      <c r="E129" s="23">
        <v>3.76</v>
      </c>
      <c r="F129" s="14"/>
      <c r="G129" s="14" t="s">
        <v>71</v>
      </c>
      <c r="H129" s="14"/>
      <c r="I129" s="24">
        <f>Cenník[[#This Row],[Kód]]</f>
        <v>3770</v>
      </c>
      <c r="J129" s="25">
        <f>Výskyt[[#This Row],[1]]</f>
        <v>0</v>
      </c>
      <c r="K129" s="25" t="str">
        <f>IFERROR(RANK(Výskyt[[#This Row],[kód-P]],Výskyt[kód-P],1),"")</f>
        <v/>
      </c>
      <c r="L129" s="25" t="str">
        <f>IF(Výskyt[[#This Row],[ks]]&gt;0,Výskyt[[#This Row],[Kód]],"")</f>
        <v/>
      </c>
      <c r="M129" s="25">
        <f>IFERROR(VLOOKUP(Výskyt[[#This Row],[Kód]],'Školské potreby'!$C$8:$F$270,4,0),0)+IFERROR(VLOOKUP(Výskyt[[#This Row],[Kód]],'Školské potreby'!$I$8:$L$268,4,0),0)</f>
        <v>0</v>
      </c>
      <c r="N129" s="14"/>
    </row>
    <row r="130" spans="1:14" x14ac:dyDescent="0.2">
      <c r="A130" s="14"/>
      <c r="B130" s="22">
        <v>3771</v>
      </c>
      <c r="C130" s="14" t="s">
        <v>243</v>
      </c>
      <c r="D130" s="14">
        <f>Cenník[[#This Row],[Kód]]</f>
        <v>3771</v>
      </c>
      <c r="E130" s="23">
        <v>3.76</v>
      </c>
      <c r="F130" s="14"/>
      <c r="G130" s="14" t="s">
        <v>75</v>
      </c>
      <c r="H130" s="14"/>
      <c r="I130" s="24">
        <f>Cenník[[#This Row],[Kód]]</f>
        <v>3771</v>
      </c>
      <c r="J130" s="25">
        <f>Výskyt[[#This Row],[1]]</f>
        <v>0</v>
      </c>
      <c r="K130" s="25" t="str">
        <f>IFERROR(RANK(Výskyt[[#This Row],[kód-P]],Výskyt[kód-P],1),"")</f>
        <v/>
      </c>
      <c r="L130" s="25" t="str">
        <f>IF(Výskyt[[#This Row],[ks]]&gt;0,Výskyt[[#This Row],[Kód]],"")</f>
        <v/>
      </c>
      <c r="M130" s="25">
        <f>IFERROR(VLOOKUP(Výskyt[[#This Row],[Kód]],'Školské potreby'!$C$8:$F$270,4,0),0)+IFERROR(VLOOKUP(Výskyt[[#This Row],[Kód]],'Školské potreby'!$I$8:$L$268,4,0),0)</f>
        <v>0</v>
      </c>
      <c r="N130" s="14"/>
    </row>
    <row r="131" spans="1:14" x14ac:dyDescent="0.2">
      <c r="A131" s="14"/>
      <c r="B131" s="22">
        <v>3772</v>
      </c>
      <c r="C131" s="14" t="s">
        <v>245</v>
      </c>
      <c r="D131" s="14">
        <f>Cenník[[#This Row],[Kód]]</f>
        <v>3772</v>
      </c>
      <c r="E131" s="23">
        <v>3.76</v>
      </c>
      <c r="F131" s="14"/>
      <c r="G131" s="14" t="s">
        <v>388</v>
      </c>
      <c r="H131" s="14"/>
      <c r="I131" s="24">
        <f>Cenník[[#This Row],[Kód]]</f>
        <v>3772</v>
      </c>
      <c r="J131" s="25">
        <f>Výskyt[[#This Row],[1]]</f>
        <v>0</v>
      </c>
      <c r="K131" s="25" t="str">
        <f>IFERROR(RANK(Výskyt[[#This Row],[kód-P]],Výskyt[kód-P],1),"")</f>
        <v/>
      </c>
      <c r="L131" s="25" t="str">
        <f>IF(Výskyt[[#This Row],[ks]]&gt;0,Výskyt[[#This Row],[Kód]],"")</f>
        <v/>
      </c>
      <c r="M131" s="25">
        <f>IFERROR(VLOOKUP(Výskyt[[#This Row],[Kód]],'Školské potreby'!$C$8:$F$270,4,0),0)+IFERROR(VLOOKUP(Výskyt[[#This Row],[Kód]],'Školské potreby'!$I$8:$L$268,4,0),0)</f>
        <v>0</v>
      </c>
      <c r="N131" s="14"/>
    </row>
    <row r="132" spans="1:14" x14ac:dyDescent="0.2">
      <c r="A132" s="14"/>
      <c r="B132" s="22">
        <v>3774</v>
      </c>
      <c r="C132" s="14" t="s">
        <v>246</v>
      </c>
      <c r="D132" s="14">
        <f>Cenník[[#This Row],[Kód]]</f>
        <v>3774</v>
      </c>
      <c r="E132" s="23">
        <v>5.56</v>
      </c>
      <c r="F132" s="14"/>
      <c r="G132" s="14" t="s">
        <v>389</v>
      </c>
      <c r="H132" s="14"/>
      <c r="I132" s="24">
        <f>Cenník[[#This Row],[Kód]]</f>
        <v>3774</v>
      </c>
      <c r="J132" s="25">
        <f>Výskyt[[#This Row],[1]]</f>
        <v>0</v>
      </c>
      <c r="K132" s="25" t="str">
        <f>IFERROR(RANK(Výskyt[[#This Row],[kód-P]],Výskyt[kód-P],1),"")</f>
        <v/>
      </c>
      <c r="L132" s="25" t="str">
        <f>IF(Výskyt[[#This Row],[ks]]&gt;0,Výskyt[[#This Row],[Kód]],"")</f>
        <v/>
      </c>
      <c r="M132" s="25">
        <f>IFERROR(VLOOKUP(Výskyt[[#This Row],[Kód]],'Školské potreby'!$C$8:$F$270,4,0),0)+IFERROR(VLOOKUP(Výskyt[[#This Row],[Kód]],'Školské potreby'!$I$8:$L$268,4,0),0)</f>
        <v>0</v>
      </c>
      <c r="N132" s="14"/>
    </row>
    <row r="133" spans="1:14" x14ac:dyDescent="0.2">
      <c r="A133" s="14"/>
      <c r="B133" s="22">
        <v>3777</v>
      </c>
      <c r="C133" s="14" t="s">
        <v>247</v>
      </c>
      <c r="D133" s="14">
        <f>Cenník[[#This Row],[Kód]]</f>
        <v>3777</v>
      </c>
      <c r="E133" s="23">
        <v>6.88</v>
      </c>
      <c r="F133" s="14"/>
      <c r="G133" s="14" t="s">
        <v>152</v>
      </c>
      <c r="H133" s="14"/>
      <c r="I133" s="24">
        <f>Cenník[[#This Row],[Kód]]</f>
        <v>3777</v>
      </c>
      <c r="J133" s="25">
        <f>Výskyt[[#This Row],[1]]</f>
        <v>0</v>
      </c>
      <c r="K133" s="25" t="str">
        <f>IFERROR(RANK(Výskyt[[#This Row],[kód-P]],Výskyt[kód-P],1),"")</f>
        <v/>
      </c>
      <c r="L133" s="25" t="str">
        <f>IF(Výskyt[[#This Row],[ks]]&gt;0,Výskyt[[#This Row],[Kód]],"")</f>
        <v/>
      </c>
      <c r="M133" s="25">
        <f>IFERROR(VLOOKUP(Výskyt[[#This Row],[Kód]],'Školské potreby'!$C$8:$F$270,4,0),0)+IFERROR(VLOOKUP(Výskyt[[#This Row],[Kód]],'Školské potreby'!$I$8:$L$268,4,0),0)</f>
        <v>0</v>
      </c>
      <c r="N133" s="14"/>
    </row>
    <row r="134" spans="1:14" x14ac:dyDescent="0.2">
      <c r="A134" s="14"/>
      <c r="B134" s="22">
        <v>3780</v>
      </c>
      <c r="C134" s="14" t="s">
        <v>249</v>
      </c>
      <c r="D134" s="14">
        <f>Cenník[[#This Row],[Kód]]</f>
        <v>3780</v>
      </c>
      <c r="E134" s="23">
        <v>2.4</v>
      </c>
      <c r="F134" s="14"/>
      <c r="G134" s="14" t="s">
        <v>155</v>
      </c>
      <c r="H134" s="14"/>
      <c r="I134" s="24">
        <f>Cenník[[#This Row],[Kód]]</f>
        <v>3780</v>
      </c>
      <c r="J134" s="25">
        <f>Výskyt[[#This Row],[1]]</f>
        <v>0</v>
      </c>
      <c r="K134" s="25" t="str">
        <f>IFERROR(RANK(Výskyt[[#This Row],[kód-P]],Výskyt[kód-P],1),"")</f>
        <v/>
      </c>
      <c r="L134" s="25" t="str">
        <f>IF(Výskyt[[#This Row],[ks]]&gt;0,Výskyt[[#This Row],[Kód]],"")</f>
        <v/>
      </c>
      <c r="M134" s="25">
        <f>IFERROR(VLOOKUP(Výskyt[[#This Row],[Kód]],'Školské potreby'!$C$8:$F$270,4,0),0)+IFERROR(VLOOKUP(Výskyt[[#This Row],[Kód]],'Školské potreby'!$I$8:$L$268,4,0),0)</f>
        <v>0</v>
      </c>
      <c r="N134" s="14"/>
    </row>
    <row r="135" spans="1:14" x14ac:dyDescent="0.2">
      <c r="A135" s="14"/>
      <c r="B135" s="22">
        <v>3781</v>
      </c>
      <c r="C135" s="14" t="s">
        <v>248</v>
      </c>
      <c r="D135" s="14">
        <f>Cenník[[#This Row],[Kód]]</f>
        <v>3781</v>
      </c>
      <c r="E135" s="23">
        <v>2.4</v>
      </c>
      <c r="F135" s="14"/>
      <c r="G135" s="14" t="s">
        <v>156</v>
      </c>
      <c r="H135" s="14"/>
      <c r="I135" s="24">
        <f>Cenník[[#This Row],[Kód]]</f>
        <v>3781</v>
      </c>
      <c r="J135" s="25">
        <f>Výskyt[[#This Row],[1]]</f>
        <v>0</v>
      </c>
      <c r="K135" s="25" t="str">
        <f>IFERROR(RANK(Výskyt[[#This Row],[kód-P]],Výskyt[kód-P],1),"")</f>
        <v/>
      </c>
      <c r="L135" s="25" t="str">
        <f>IF(Výskyt[[#This Row],[ks]]&gt;0,Výskyt[[#This Row],[Kód]],"")</f>
        <v/>
      </c>
      <c r="M135" s="25">
        <f>IFERROR(VLOOKUP(Výskyt[[#This Row],[Kód]],'Školské potreby'!$C$8:$F$270,4,0),0)+IFERROR(VLOOKUP(Výskyt[[#This Row],[Kód]],'Školské potreby'!$I$8:$L$268,4,0),0)</f>
        <v>0</v>
      </c>
      <c r="N135" s="14"/>
    </row>
    <row r="136" spans="1:14" x14ac:dyDescent="0.2">
      <c r="A136" s="14"/>
      <c r="B136" s="22">
        <v>3782</v>
      </c>
      <c r="C136" s="14" t="s">
        <v>250</v>
      </c>
      <c r="D136" s="14">
        <f>Cenník[[#This Row],[Kód]]</f>
        <v>3782</v>
      </c>
      <c r="E136" s="23">
        <v>2.4</v>
      </c>
      <c r="F136" s="14"/>
      <c r="G136" s="14" t="s">
        <v>162</v>
      </c>
      <c r="H136" s="14"/>
      <c r="I136" s="24">
        <f>Cenník[[#This Row],[Kód]]</f>
        <v>3782</v>
      </c>
      <c r="J136" s="25">
        <f>Výskyt[[#This Row],[1]]</f>
        <v>0</v>
      </c>
      <c r="K136" s="25" t="str">
        <f>IFERROR(RANK(Výskyt[[#This Row],[kód-P]],Výskyt[kód-P],1),"")</f>
        <v/>
      </c>
      <c r="L136" s="25" t="str">
        <f>IF(Výskyt[[#This Row],[ks]]&gt;0,Výskyt[[#This Row],[Kód]],"")</f>
        <v/>
      </c>
      <c r="M136" s="25">
        <f>IFERROR(VLOOKUP(Výskyt[[#This Row],[Kód]],'Školské potreby'!$C$8:$F$270,4,0),0)+IFERROR(VLOOKUP(Výskyt[[#This Row],[Kód]],'Školské potreby'!$I$8:$L$268,4,0),0)</f>
        <v>0</v>
      </c>
      <c r="N136" s="14"/>
    </row>
    <row r="137" spans="1:14" x14ac:dyDescent="0.2">
      <c r="A137" s="14"/>
      <c r="B137" s="22">
        <v>3784</v>
      </c>
      <c r="C137" s="14" t="s">
        <v>251</v>
      </c>
      <c r="D137" s="14">
        <f>Cenník[[#This Row],[Kód]]</f>
        <v>3784</v>
      </c>
      <c r="E137" s="23">
        <v>3.48</v>
      </c>
      <c r="F137" s="14"/>
      <c r="G137" s="14" t="s">
        <v>163</v>
      </c>
      <c r="H137" s="14"/>
      <c r="I137" s="24">
        <f>Cenník[[#This Row],[Kód]]</f>
        <v>3784</v>
      </c>
      <c r="J137" s="25">
        <f>Výskyt[[#This Row],[1]]</f>
        <v>0</v>
      </c>
      <c r="K137" s="25" t="str">
        <f>IFERROR(RANK(Výskyt[[#This Row],[kód-P]],Výskyt[kód-P],1),"")</f>
        <v/>
      </c>
      <c r="L137" s="25" t="str">
        <f>IF(Výskyt[[#This Row],[ks]]&gt;0,Výskyt[[#This Row],[Kód]],"")</f>
        <v/>
      </c>
      <c r="M137" s="25">
        <f>IFERROR(VLOOKUP(Výskyt[[#This Row],[Kód]],'Školské potreby'!$C$8:$F$270,4,0),0)+IFERROR(VLOOKUP(Výskyt[[#This Row],[Kód]],'Školské potreby'!$I$8:$L$268,4,0),0)</f>
        <v>0</v>
      </c>
      <c r="N137" s="14"/>
    </row>
    <row r="138" spans="1:14" x14ac:dyDescent="0.2">
      <c r="A138" s="14"/>
      <c r="B138" s="22">
        <v>3787</v>
      </c>
      <c r="C138" s="14" t="s">
        <v>252</v>
      </c>
      <c r="D138" s="14">
        <f>Cenník[[#This Row],[Kód]]</f>
        <v>3787</v>
      </c>
      <c r="E138" s="23">
        <v>4.24</v>
      </c>
      <c r="F138" s="14"/>
      <c r="G138" s="14" t="s">
        <v>164</v>
      </c>
      <c r="H138" s="14"/>
      <c r="I138" s="24">
        <f>Cenník[[#This Row],[Kód]]</f>
        <v>3787</v>
      </c>
      <c r="J138" s="25">
        <f>Výskyt[[#This Row],[1]]</f>
        <v>0</v>
      </c>
      <c r="K138" s="25" t="str">
        <f>IFERROR(RANK(Výskyt[[#This Row],[kód-P]],Výskyt[kód-P],1),"")</f>
        <v/>
      </c>
      <c r="L138" s="25" t="str">
        <f>IF(Výskyt[[#This Row],[ks]]&gt;0,Výskyt[[#This Row],[Kód]],"")</f>
        <v/>
      </c>
      <c r="M138" s="25">
        <f>IFERROR(VLOOKUP(Výskyt[[#This Row],[Kód]],'Školské potreby'!$C$8:$F$270,4,0),0)+IFERROR(VLOOKUP(Výskyt[[#This Row],[Kód]],'Školské potreby'!$I$8:$L$268,4,0),0)</f>
        <v>0</v>
      </c>
      <c r="N138" s="14"/>
    </row>
    <row r="139" spans="1:14" x14ac:dyDescent="0.2">
      <c r="A139" s="14"/>
      <c r="B139" s="22">
        <v>3790</v>
      </c>
      <c r="C139" s="14" t="s">
        <v>254</v>
      </c>
      <c r="D139" s="14">
        <f>Cenník[[#This Row],[Kód]]</f>
        <v>3790</v>
      </c>
      <c r="E139" s="23">
        <v>1.86</v>
      </c>
      <c r="F139" s="14"/>
      <c r="G139" s="14" t="s">
        <v>174</v>
      </c>
      <c r="H139" s="14"/>
      <c r="I139" s="24">
        <f>Cenník[[#This Row],[Kód]]</f>
        <v>3790</v>
      </c>
      <c r="J139" s="25">
        <f>Výskyt[[#This Row],[1]]</f>
        <v>0</v>
      </c>
      <c r="K139" s="25" t="str">
        <f>IFERROR(RANK(Výskyt[[#This Row],[kód-P]],Výskyt[kód-P],1),"")</f>
        <v/>
      </c>
      <c r="L139" s="25" t="str">
        <f>IF(Výskyt[[#This Row],[ks]]&gt;0,Výskyt[[#This Row],[Kód]],"")</f>
        <v/>
      </c>
      <c r="M139" s="25">
        <f>IFERROR(VLOOKUP(Výskyt[[#This Row],[Kód]],'Školské potreby'!$C$8:$F$270,4,0),0)+IFERROR(VLOOKUP(Výskyt[[#This Row],[Kód]],'Školské potreby'!$I$8:$L$268,4,0),0)</f>
        <v>0</v>
      </c>
      <c r="N139" s="14"/>
    </row>
    <row r="140" spans="1:14" x14ac:dyDescent="0.2">
      <c r="A140" s="14"/>
      <c r="B140" s="22">
        <v>3791</v>
      </c>
      <c r="C140" s="14" t="s">
        <v>253</v>
      </c>
      <c r="D140" s="14">
        <f>Cenník[[#This Row],[Kód]]</f>
        <v>3791</v>
      </c>
      <c r="E140" s="23">
        <v>1.86</v>
      </c>
      <c r="F140" s="14"/>
      <c r="G140" s="14" t="s">
        <v>175</v>
      </c>
      <c r="H140" s="14"/>
      <c r="I140" s="24">
        <f>Cenník[[#This Row],[Kód]]</f>
        <v>3791</v>
      </c>
      <c r="J140" s="25">
        <f>Výskyt[[#This Row],[1]]</f>
        <v>0</v>
      </c>
      <c r="K140" s="25" t="str">
        <f>IFERROR(RANK(Výskyt[[#This Row],[kód-P]],Výskyt[kód-P],1),"")</f>
        <v/>
      </c>
      <c r="L140" s="25" t="str">
        <f>IF(Výskyt[[#This Row],[ks]]&gt;0,Výskyt[[#This Row],[Kód]],"")</f>
        <v/>
      </c>
      <c r="M140" s="25">
        <f>IFERROR(VLOOKUP(Výskyt[[#This Row],[Kód]],'Školské potreby'!$C$8:$F$270,4,0),0)+IFERROR(VLOOKUP(Výskyt[[#This Row],[Kód]],'Školské potreby'!$I$8:$L$268,4,0),0)</f>
        <v>0</v>
      </c>
      <c r="N140" s="14"/>
    </row>
    <row r="141" spans="1:14" x14ac:dyDescent="0.2">
      <c r="A141" s="14"/>
      <c r="B141" s="22">
        <v>3792</v>
      </c>
      <c r="C141" s="14" t="s">
        <v>255</v>
      </c>
      <c r="D141" s="14">
        <f>Cenník[[#This Row],[Kód]]</f>
        <v>3792</v>
      </c>
      <c r="E141" s="23">
        <v>1.86</v>
      </c>
      <c r="F141" s="14"/>
      <c r="G141" s="14" t="s">
        <v>122</v>
      </c>
      <c r="H141" s="14"/>
      <c r="I141" s="24">
        <f>Cenník[[#This Row],[Kód]]</f>
        <v>3792</v>
      </c>
      <c r="J141" s="25">
        <f>Výskyt[[#This Row],[1]]</f>
        <v>0</v>
      </c>
      <c r="K141" s="25" t="str">
        <f>IFERROR(RANK(Výskyt[[#This Row],[kód-P]],Výskyt[kód-P],1),"")</f>
        <v/>
      </c>
      <c r="L141" s="25" t="str">
        <f>IF(Výskyt[[#This Row],[ks]]&gt;0,Výskyt[[#This Row],[Kód]],"")</f>
        <v/>
      </c>
      <c r="M141" s="25">
        <f>IFERROR(VLOOKUP(Výskyt[[#This Row],[Kód]],'Školské potreby'!$C$8:$F$270,4,0),0)+IFERROR(VLOOKUP(Výskyt[[#This Row],[Kód]],'Školské potreby'!$I$8:$L$268,4,0),0)</f>
        <v>0</v>
      </c>
      <c r="N141" s="14"/>
    </row>
    <row r="142" spans="1:14" x14ac:dyDescent="0.2">
      <c r="A142" s="14"/>
      <c r="B142" s="22">
        <v>3805</v>
      </c>
      <c r="C142" s="14" t="s">
        <v>370</v>
      </c>
      <c r="D142" s="14">
        <f>Cenník[[#This Row],[Kód]]</f>
        <v>3805</v>
      </c>
      <c r="E142" s="23">
        <v>1.1300000000000001</v>
      </c>
      <c r="F142" s="14"/>
      <c r="G142" s="14" t="s">
        <v>478</v>
      </c>
      <c r="H142" s="14"/>
      <c r="I142" s="24">
        <f>Cenník[[#This Row],[Kód]]</f>
        <v>3805</v>
      </c>
      <c r="J142" s="25">
        <f>Výskyt[[#This Row],[1]]</f>
        <v>0</v>
      </c>
      <c r="K142" s="25" t="str">
        <f>IFERROR(RANK(Výskyt[[#This Row],[kód-P]],Výskyt[kód-P],1),"")</f>
        <v/>
      </c>
      <c r="L142" s="25" t="str">
        <f>IF(Výskyt[[#This Row],[ks]]&gt;0,Výskyt[[#This Row],[Kód]],"")</f>
        <v/>
      </c>
      <c r="M142" s="25">
        <f>IFERROR(VLOOKUP(Výskyt[[#This Row],[Kód]],'Školské potreby'!$C$8:$F$270,4,0),0)+IFERROR(VLOOKUP(Výskyt[[#This Row],[Kód]],'Školské potreby'!$I$8:$L$268,4,0),0)</f>
        <v>0</v>
      </c>
      <c r="N142" s="14"/>
    </row>
    <row r="143" spans="1:14" x14ac:dyDescent="0.2">
      <c r="A143" s="14"/>
      <c r="B143" s="22">
        <v>3810</v>
      </c>
      <c r="C143" s="14" t="s">
        <v>371</v>
      </c>
      <c r="D143" s="14">
        <f>Cenník[[#This Row],[Kód]]</f>
        <v>3810</v>
      </c>
      <c r="E143" s="23">
        <v>1.54</v>
      </c>
      <c r="F143" s="14"/>
      <c r="G143" s="14" t="s">
        <v>479</v>
      </c>
      <c r="H143" s="14"/>
      <c r="I143" s="24">
        <f>Cenník[[#This Row],[Kód]]</f>
        <v>3810</v>
      </c>
      <c r="J143" s="25">
        <f>Výskyt[[#This Row],[1]]</f>
        <v>0</v>
      </c>
      <c r="K143" s="25" t="str">
        <f>IFERROR(RANK(Výskyt[[#This Row],[kód-P]],Výskyt[kód-P],1),"")</f>
        <v/>
      </c>
      <c r="L143" s="25" t="str">
        <f>IF(Výskyt[[#This Row],[ks]]&gt;0,Výskyt[[#This Row],[Kód]],"")</f>
        <v/>
      </c>
      <c r="M143" s="25">
        <f>IFERROR(VLOOKUP(Výskyt[[#This Row],[Kód]],'Školské potreby'!$C$8:$F$270,4,0),0)+IFERROR(VLOOKUP(Výskyt[[#This Row],[Kód]],'Školské potreby'!$I$8:$L$268,4,0),0)</f>
        <v>0</v>
      </c>
      <c r="N143" s="14"/>
    </row>
    <row r="144" spans="1:14" x14ac:dyDescent="0.2">
      <c r="A144" s="14"/>
      <c r="B144" s="22">
        <v>3811</v>
      </c>
      <c r="C144" s="14" t="s">
        <v>328</v>
      </c>
      <c r="D144" s="14">
        <f>Cenník[[#This Row],[Kód]]</f>
        <v>3811</v>
      </c>
      <c r="E144" s="23">
        <v>1.84</v>
      </c>
      <c r="F144" s="14"/>
      <c r="G144" s="14" t="s">
        <v>480</v>
      </c>
      <c r="H144" s="14"/>
      <c r="I144" s="24">
        <f>Cenník[[#This Row],[Kód]]</f>
        <v>3811</v>
      </c>
      <c r="J144" s="25">
        <f>Výskyt[[#This Row],[1]]</f>
        <v>0</v>
      </c>
      <c r="K144" s="25" t="str">
        <f>IFERROR(RANK(Výskyt[[#This Row],[kód-P]],Výskyt[kód-P],1),"")</f>
        <v/>
      </c>
      <c r="L144" s="25" t="str">
        <f>IF(Výskyt[[#This Row],[ks]]&gt;0,Výskyt[[#This Row],[Kód]],"")</f>
        <v/>
      </c>
      <c r="M144" s="25">
        <f>IFERROR(VLOOKUP(Výskyt[[#This Row],[Kód]],'Školské potreby'!$C$8:$F$270,4,0),0)+IFERROR(VLOOKUP(Výskyt[[#This Row],[Kód]],'Školské potreby'!$I$8:$L$268,4,0),0)</f>
        <v>0</v>
      </c>
      <c r="N144" s="14"/>
    </row>
    <row r="145" spans="1:14" x14ac:dyDescent="0.2">
      <c r="A145" s="14"/>
      <c r="B145" s="22">
        <v>3812</v>
      </c>
      <c r="C145" s="14" t="s">
        <v>329</v>
      </c>
      <c r="D145" s="14">
        <f>Cenník[[#This Row],[Kód]]</f>
        <v>3812</v>
      </c>
      <c r="E145" s="23">
        <v>3.64</v>
      </c>
      <c r="F145" s="14"/>
      <c r="G145" s="14" t="s">
        <v>487</v>
      </c>
      <c r="H145" s="14"/>
      <c r="I145" s="24">
        <f>Cenník[[#This Row],[Kód]]</f>
        <v>3812</v>
      </c>
      <c r="J145" s="25">
        <f>Výskyt[[#This Row],[1]]</f>
        <v>0</v>
      </c>
      <c r="K145" s="25" t="str">
        <f>IFERROR(RANK(Výskyt[[#This Row],[kód-P]],Výskyt[kód-P],1),"")</f>
        <v/>
      </c>
      <c r="L145" s="25" t="str">
        <f>IF(Výskyt[[#This Row],[ks]]&gt;0,Výskyt[[#This Row],[Kód]],"")</f>
        <v/>
      </c>
      <c r="M145" s="25">
        <f>IFERROR(VLOOKUP(Výskyt[[#This Row],[Kód]],'Školské potreby'!$C$8:$F$270,4,0),0)+IFERROR(VLOOKUP(Výskyt[[#This Row],[Kód]],'Školské potreby'!$I$8:$L$268,4,0),0)</f>
        <v>0</v>
      </c>
      <c r="N145" s="14"/>
    </row>
    <row r="146" spans="1:14" x14ac:dyDescent="0.2">
      <c r="A146" s="14"/>
      <c r="B146" s="22">
        <v>3813</v>
      </c>
      <c r="C146" s="14" t="s">
        <v>330</v>
      </c>
      <c r="D146" s="14">
        <f>Cenník[[#This Row],[Kód]]</f>
        <v>3813</v>
      </c>
      <c r="E146" s="23">
        <v>5.41</v>
      </c>
      <c r="F146" s="14"/>
      <c r="G146" s="14" t="s">
        <v>486</v>
      </c>
      <c r="H146" s="14"/>
      <c r="I146" s="24">
        <f>Cenník[[#This Row],[Kód]]</f>
        <v>3813</v>
      </c>
      <c r="J146" s="25">
        <f>Výskyt[[#This Row],[1]]</f>
        <v>0</v>
      </c>
      <c r="K146" s="25" t="str">
        <f>IFERROR(RANK(Výskyt[[#This Row],[kód-P]],Výskyt[kód-P],1),"")</f>
        <v/>
      </c>
      <c r="L146" s="25" t="str">
        <f>IF(Výskyt[[#This Row],[ks]]&gt;0,Výskyt[[#This Row],[Kód]],"")</f>
        <v/>
      </c>
      <c r="M146" s="25">
        <f>IFERROR(VLOOKUP(Výskyt[[#This Row],[Kód]],'Školské potreby'!$C$8:$F$270,4,0),0)+IFERROR(VLOOKUP(Výskyt[[#This Row],[Kód]],'Školské potreby'!$I$8:$L$268,4,0),0)</f>
        <v>0</v>
      </c>
      <c r="N146" s="14"/>
    </row>
    <row r="147" spans="1:14" x14ac:dyDescent="0.2">
      <c r="A147" s="14"/>
      <c r="B147" s="22">
        <v>3814</v>
      </c>
      <c r="C147" s="14" t="s">
        <v>331</v>
      </c>
      <c r="D147" s="14">
        <f>Cenník[[#This Row],[Kód]]</f>
        <v>3814</v>
      </c>
      <c r="E147" s="23">
        <v>6.76</v>
      </c>
      <c r="F147" s="14"/>
      <c r="G147" s="14" t="s">
        <v>485</v>
      </c>
      <c r="H147" s="14"/>
      <c r="I147" s="24">
        <f>Cenník[[#This Row],[Kód]]</f>
        <v>3814</v>
      </c>
      <c r="J147" s="25">
        <f>Výskyt[[#This Row],[1]]</f>
        <v>0</v>
      </c>
      <c r="K147" s="25" t="str">
        <f>IFERROR(RANK(Výskyt[[#This Row],[kód-P]],Výskyt[kód-P],1),"")</f>
        <v/>
      </c>
      <c r="L147" s="25" t="str">
        <f>IF(Výskyt[[#This Row],[ks]]&gt;0,Výskyt[[#This Row],[Kód]],"")</f>
        <v/>
      </c>
      <c r="M147" s="25">
        <f>IFERROR(VLOOKUP(Výskyt[[#This Row],[Kód]],'Školské potreby'!$C$8:$F$270,4,0),0)+IFERROR(VLOOKUP(Výskyt[[#This Row],[Kód]],'Školské potreby'!$I$8:$L$268,4,0),0)</f>
        <v>0</v>
      </c>
      <c r="N147" s="14"/>
    </row>
    <row r="148" spans="1:14" x14ac:dyDescent="0.2">
      <c r="A148" s="14"/>
      <c r="B148" s="22">
        <v>3815</v>
      </c>
      <c r="C148" s="14" t="s">
        <v>326</v>
      </c>
      <c r="D148" s="14">
        <f>Cenník[[#This Row],[Kód]]</f>
        <v>3815</v>
      </c>
      <c r="E148" s="23">
        <v>1.02</v>
      </c>
      <c r="F148" s="14"/>
      <c r="G148" s="14" t="s">
        <v>484</v>
      </c>
      <c r="H148" s="14"/>
      <c r="I148" s="24">
        <f>Cenník[[#This Row],[Kód]]</f>
        <v>3815</v>
      </c>
      <c r="J148" s="25">
        <f>Výskyt[[#This Row],[1]]</f>
        <v>0</v>
      </c>
      <c r="K148" s="25" t="str">
        <f>IFERROR(RANK(Výskyt[[#This Row],[kód-P]],Výskyt[kód-P],1),"")</f>
        <v/>
      </c>
      <c r="L148" s="25" t="str">
        <f>IF(Výskyt[[#This Row],[ks]]&gt;0,Výskyt[[#This Row],[Kód]],"")</f>
        <v/>
      </c>
      <c r="M148" s="25">
        <f>IFERROR(VLOOKUP(Výskyt[[#This Row],[Kód]],'Školské potreby'!$C$8:$F$270,4,0),0)+IFERROR(VLOOKUP(Výskyt[[#This Row],[Kód]],'Školské potreby'!$I$8:$L$268,4,0),0)</f>
        <v>0</v>
      </c>
      <c r="N148" s="14"/>
    </row>
    <row r="149" spans="1:14" x14ac:dyDescent="0.2">
      <c r="A149" s="14"/>
      <c r="B149" s="22">
        <v>3820</v>
      </c>
      <c r="C149" s="14" t="s">
        <v>327</v>
      </c>
      <c r="D149" s="14">
        <f>Cenník[[#This Row],[Kód]]</f>
        <v>3820</v>
      </c>
      <c r="E149" s="23">
        <v>1.86</v>
      </c>
      <c r="F149" s="14"/>
      <c r="G149" s="14" t="s">
        <v>483</v>
      </c>
      <c r="H149" s="14"/>
      <c r="I149" s="24">
        <f>Cenník[[#This Row],[Kód]]</f>
        <v>3820</v>
      </c>
      <c r="J149" s="25">
        <f>Výskyt[[#This Row],[1]]</f>
        <v>0</v>
      </c>
      <c r="K149" s="25" t="str">
        <f>IFERROR(RANK(Výskyt[[#This Row],[kód-P]],Výskyt[kód-P],1),"")</f>
        <v/>
      </c>
      <c r="L149" s="25" t="str">
        <f>IF(Výskyt[[#This Row],[ks]]&gt;0,Výskyt[[#This Row],[Kód]],"")</f>
        <v/>
      </c>
      <c r="M149" s="25">
        <f>IFERROR(VLOOKUP(Výskyt[[#This Row],[Kód]],'Školské potreby'!$C$8:$F$270,4,0),0)+IFERROR(VLOOKUP(Výskyt[[#This Row],[Kód]],'Školské potreby'!$I$8:$L$268,4,0),0)</f>
        <v>0</v>
      </c>
      <c r="N149" s="14"/>
    </row>
    <row r="150" spans="1:14" x14ac:dyDescent="0.2">
      <c r="A150" s="14"/>
      <c r="B150" s="22">
        <v>3822</v>
      </c>
      <c r="C150" s="14" t="s">
        <v>114</v>
      </c>
      <c r="D150" s="14">
        <f>Cenník[[#This Row],[Kód]]</f>
        <v>3822</v>
      </c>
      <c r="E150" s="23">
        <v>1.4</v>
      </c>
      <c r="F150" s="14"/>
      <c r="G150" s="14" t="s">
        <v>482</v>
      </c>
      <c r="H150" s="14"/>
      <c r="I150" s="24">
        <f>Cenník[[#This Row],[Kód]]</f>
        <v>3822</v>
      </c>
      <c r="J150" s="25">
        <f>Výskyt[[#This Row],[1]]</f>
        <v>0</v>
      </c>
      <c r="K150" s="25" t="str">
        <f>IFERROR(RANK(Výskyt[[#This Row],[kód-P]],Výskyt[kód-P],1),"")</f>
        <v/>
      </c>
      <c r="L150" s="25" t="str">
        <f>IF(Výskyt[[#This Row],[ks]]&gt;0,Výskyt[[#This Row],[Kód]],"")</f>
        <v/>
      </c>
      <c r="M150" s="25">
        <f>IFERROR(VLOOKUP(Výskyt[[#This Row],[Kód]],'Školské potreby'!$C$8:$F$270,4,0),0)+IFERROR(VLOOKUP(Výskyt[[#This Row],[Kód]],'Školské potreby'!$I$8:$L$268,4,0),0)</f>
        <v>0</v>
      </c>
      <c r="N150" s="14"/>
    </row>
    <row r="151" spans="1:14" x14ac:dyDescent="0.2">
      <c r="A151" s="14"/>
      <c r="B151" s="22">
        <v>3823</v>
      </c>
      <c r="C151" s="14" t="s">
        <v>115</v>
      </c>
      <c r="D151" s="14">
        <f>Cenník[[#This Row],[Kód]]</f>
        <v>3823</v>
      </c>
      <c r="E151" s="23">
        <v>1.97</v>
      </c>
      <c r="F151" s="14"/>
      <c r="G151" s="14" t="s">
        <v>481</v>
      </c>
      <c r="H151" s="14"/>
      <c r="I151" s="24">
        <f>Cenník[[#This Row],[Kód]]</f>
        <v>3823</v>
      </c>
      <c r="J151" s="25">
        <f>Výskyt[[#This Row],[1]]</f>
        <v>0</v>
      </c>
      <c r="K151" s="25" t="str">
        <f>IFERROR(RANK(Výskyt[[#This Row],[kód-P]],Výskyt[kód-P],1),"")</f>
        <v/>
      </c>
      <c r="L151" s="25" t="str">
        <f>IF(Výskyt[[#This Row],[ks]]&gt;0,Výskyt[[#This Row],[Kód]],"")</f>
        <v/>
      </c>
      <c r="M151" s="25">
        <f>IFERROR(VLOOKUP(Výskyt[[#This Row],[Kód]],'Školské potreby'!$C$8:$F$270,4,0),0)+IFERROR(VLOOKUP(Výskyt[[#This Row],[Kód]],'Školské potreby'!$I$8:$L$268,4,0),0)</f>
        <v>0</v>
      </c>
      <c r="N151" s="14"/>
    </row>
    <row r="152" spans="1:14" x14ac:dyDescent="0.2">
      <c r="A152" s="14"/>
      <c r="B152" s="22">
        <v>3824</v>
      </c>
      <c r="C152" s="14" t="s">
        <v>116</v>
      </c>
      <c r="D152" s="14">
        <f>Cenník[[#This Row],[Kód]]</f>
        <v>3824</v>
      </c>
      <c r="E152" s="23">
        <v>2.5999999999999996</v>
      </c>
      <c r="F152" s="14"/>
      <c r="G152" s="14" t="s">
        <v>287</v>
      </c>
      <c r="H152" s="14"/>
      <c r="I152" s="24">
        <f>Cenník[[#This Row],[Kód]]</f>
        <v>3824</v>
      </c>
      <c r="J152" s="25">
        <f>Výskyt[[#This Row],[1]]</f>
        <v>0</v>
      </c>
      <c r="K152" s="25" t="str">
        <f>IFERROR(RANK(Výskyt[[#This Row],[kód-P]],Výskyt[kód-P],1),"")</f>
        <v/>
      </c>
      <c r="L152" s="25" t="str">
        <f>IF(Výskyt[[#This Row],[ks]]&gt;0,Výskyt[[#This Row],[Kód]],"")</f>
        <v/>
      </c>
      <c r="M152" s="25">
        <f>IFERROR(VLOOKUP(Výskyt[[#This Row],[Kód]],'Školské potreby'!$C$8:$F$270,4,0),0)+IFERROR(VLOOKUP(Výskyt[[#This Row],[Kód]],'Školské potreby'!$I$8:$L$268,4,0),0)</f>
        <v>0</v>
      </c>
      <c r="N152" s="14"/>
    </row>
    <row r="153" spans="1:14" x14ac:dyDescent="0.2">
      <c r="A153" s="14"/>
      <c r="B153" s="22">
        <v>3825</v>
      </c>
      <c r="C153" s="14" t="s">
        <v>338</v>
      </c>
      <c r="D153" s="14">
        <f>Cenník[[#This Row],[Kód]]</f>
        <v>3825</v>
      </c>
      <c r="E153" s="23">
        <v>0.56000000000000005</v>
      </c>
      <c r="F153" s="14"/>
      <c r="G153" s="14" t="s">
        <v>442</v>
      </c>
      <c r="H153" s="14"/>
      <c r="I153" s="24">
        <f>Cenník[[#This Row],[Kód]]</f>
        <v>3825</v>
      </c>
      <c r="J153" s="25">
        <f>Výskyt[[#This Row],[1]]</f>
        <v>0</v>
      </c>
      <c r="K153" s="25" t="str">
        <f>IFERROR(RANK(Výskyt[[#This Row],[kód-P]],Výskyt[kód-P],1),"")</f>
        <v/>
      </c>
      <c r="L153" s="25" t="str">
        <f>IF(Výskyt[[#This Row],[ks]]&gt;0,Výskyt[[#This Row],[Kód]],"")</f>
        <v/>
      </c>
      <c r="M153" s="25">
        <f>IFERROR(VLOOKUP(Výskyt[[#This Row],[Kód]],'Školské potreby'!$C$8:$F$270,4,0),0)+IFERROR(VLOOKUP(Výskyt[[#This Row],[Kód]],'Školské potreby'!$I$8:$L$268,4,0),0)</f>
        <v>0</v>
      </c>
      <c r="N153" s="14"/>
    </row>
    <row r="154" spans="1:14" x14ac:dyDescent="0.2">
      <c r="A154" s="14"/>
      <c r="B154" s="22">
        <v>3830</v>
      </c>
      <c r="C154" s="14" t="s">
        <v>339</v>
      </c>
      <c r="D154" s="14">
        <f>Cenník[[#This Row],[Kód]]</f>
        <v>3830</v>
      </c>
      <c r="E154" s="23">
        <v>1.3</v>
      </c>
      <c r="F154" s="14"/>
      <c r="G154" s="14" t="s">
        <v>443</v>
      </c>
      <c r="H154" s="14"/>
      <c r="I154" s="24">
        <f>Cenník[[#This Row],[Kód]]</f>
        <v>3830</v>
      </c>
      <c r="J154" s="25">
        <f>Výskyt[[#This Row],[1]]</f>
        <v>0</v>
      </c>
      <c r="K154" s="25" t="str">
        <f>IFERROR(RANK(Výskyt[[#This Row],[kód-P]],Výskyt[kód-P],1),"")</f>
        <v/>
      </c>
      <c r="L154" s="25" t="str">
        <f>IF(Výskyt[[#This Row],[ks]]&gt;0,Výskyt[[#This Row],[Kód]],"")</f>
        <v/>
      </c>
      <c r="M154" s="25">
        <f>IFERROR(VLOOKUP(Výskyt[[#This Row],[Kód]],'Školské potreby'!$C$8:$F$270,4,0),0)+IFERROR(VLOOKUP(Výskyt[[#This Row],[Kód]],'Školské potreby'!$I$8:$L$268,4,0),0)</f>
        <v>0</v>
      </c>
      <c r="N154" s="14"/>
    </row>
    <row r="155" spans="1:14" x14ac:dyDescent="0.2">
      <c r="A155" s="14"/>
      <c r="B155" s="22">
        <v>3831</v>
      </c>
      <c r="C155" s="14" t="s">
        <v>340</v>
      </c>
      <c r="D155" s="14">
        <f>Cenník[[#This Row],[Kód]]</f>
        <v>3831</v>
      </c>
      <c r="E155" s="23">
        <v>2.21</v>
      </c>
      <c r="F155" s="14"/>
      <c r="G155" s="14" t="s">
        <v>444</v>
      </c>
      <c r="H155" s="14"/>
      <c r="I155" s="24">
        <f>Cenník[[#This Row],[Kód]]</f>
        <v>3831</v>
      </c>
      <c r="J155" s="25">
        <f>Výskyt[[#This Row],[1]]</f>
        <v>0</v>
      </c>
      <c r="K155" s="25" t="str">
        <f>IFERROR(RANK(Výskyt[[#This Row],[kód-P]],Výskyt[kód-P],1),"")</f>
        <v/>
      </c>
      <c r="L155" s="25" t="str">
        <f>IF(Výskyt[[#This Row],[ks]]&gt;0,Výskyt[[#This Row],[Kód]],"")</f>
        <v/>
      </c>
      <c r="M155" s="25">
        <f>IFERROR(VLOOKUP(Výskyt[[#This Row],[Kód]],'Školské potreby'!$C$8:$F$270,4,0),0)+IFERROR(VLOOKUP(Výskyt[[#This Row],[Kód]],'Školské potreby'!$I$8:$L$268,4,0),0)</f>
        <v>0</v>
      </c>
      <c r="N155" s="14"/>
    </row>
    <row r="156" spans="1:14" x14ac:dyDescent="0.2">
      <c r="A156" s="14"/>
      <c r="B156" s="22">
        <v>3832</v>
      </c>
      <c r="C156" s="14" t="s">
        <v>341</v>
      </c>
      <c r="D156" s="14">
        <f>Cenník[[#This Row],[Kód]]</f>
        <v>3832</v>
      </c>
      <c r="E156" s="23">
        <v>4.5199999999999996</v>
      </c>
      <c r="F156" s="14"/>
      <c r="G156" s="14" t="s">
        <v>451</v>
      </c>
      <c r="H156" s="14"/>
      <c r="I156" s="24">
        <f>Cenník[[#This Row],[Kód]]</f>
        <v>3832</v>
      </c>
      <c r="J156" s="25">
        <f>Výskyt[[#This Row],[1]]</f>
        <v>0</v>
      </c>
      <c r="K156" s="25" t="str">
        <f>IFERROR(RANK(Výskyt[[#This Row],[kód-P]],Výskyt[kód-P],1),"")</f>
        <v/>
      </c>
      <c r="L156" s="25" t="str">
        <f>IF(Výskyt[[#This Row],[ks]]&gt;0,Výskyt[[#This Row],[Kód]],"")</f>
        <v/>
      </c>
      <c r="M156" s="25">
        <f>IFERROR(VLOOKUP(Výskyt[[#This Row],[Kód]],'Školské potreby'!$C$8:$F$270,4,0),0)+IFERROR(VLOOKUP(Výskyt[[#This Row],[Kód]],'Školské potreby'!$I$8:$L$268,4,0),0)</f>
        <v>0</v>
      </c>
      <c r="N156" s="14"/>
    </row>
    <row r="157" spans="1:14" x14ac:dyDescent="0.2">
      <c r="A157" s="14"/>
      <c r="B157" s="22">
        <v>3833</v>
      </c>
      <c r="C157" s="14" t="s">
        <v>342</v>
      </c>
      <c r="D157" s="14">
        <f>Cenník[[#This Row],[Kód]]</f>
        <v>3833</v>
      </c>
      <c r="E157" s="23">
        <v>1.32</v>
      </c>
      <c r="F157" s="14"/>
      <c r="G157" s="14" t="s">
        <v>450</v>
      </c>
      <c r="H157" s="14"/>
      <c r="I157" s="24">
        <f>Cenník[[#This Row],[Kód]]</f>
        <v>3833</v>
      </c>
      <c r="J157" s="25">
        <f>Výskyt[[#This Row],[1]]</f>
        <v>0</v>
      </c>
      <c r="K157" s="25" t="str">
        <f>IFERROR(RANK(Výskyt[[#This Row],[kód-P]],Výskyt[kód-P],1),"")</f>
        <v/>
      </c>
      <c r="L157" s="25" t="str">
        <f>IF(Výskyt[[#This Row],[ks]]&gt;0,Výskyt[[#This Row],[Kód]],"")</f>
        <v/>
      </c>
      <c r="M157" s="25">
        <f>IFERROR(VLOOKUP(Výskyt[[#This Row],[Kód]],'Školské potreby'!$C$8:$F$270,4,0),0)+IFERROR(VLOOKUP(Výskyt[[#This Row],[Kód]],'Školské potreby'!$I$8:$L$268,4,0),0)</f>
        <v>0</v>
      </c>
      <c r="N157" s="14"/>
    </row>
    <row r="158" spans="1:14" x14ac:dyDescent="0.2">
      <c r="A158" s="14"/>
      <c r="B158" s="22">
        <v>3834</v>
      </c>
      <c r="C158" s="14" t="s">
        <v>343</v>
      </c>
      <c r="D158" s="14">
        <f>Cenník[[#This Row],[Kód]]</f>
        <v>3834</v>
      </c>
      <c r="E158" s="23">
        <v>2.2599999999999998</v>
      </c>
      <c r="F158" s="14"/>
      <c r="G158" s="14" t="s">
        <v>449</v>
      </c>
      <c r="H158" s="14"/>
      <c r="I158" s="24">
        <f>Cenník[[#This Row],[Kód]]</f>
        <v>3834</v>
      </c>
      <c r="J158" s="25">
        <f>Výskyt[[#This Row],[1]]</f>
        <v>0</v>
      </c>
      <c r="K158" s="25" t="str">
        <f>IFERROR(RANK(Výskyt[[#This Row],[kód-P]],Výskyt[kód-P],1),"")</f>
        <v/>
      </c>
      <c r="L158" s="25" t="str">
        <f>IF(Výskyt[[#This Row],[ks]]&gt;0,Výskyt[[#This Row],[Kód]],"")</f>
        <v/>
      </c>
      <c r="M158" s="25">
        <f>IFERROR(VLOOKUP(Výskyt[[#This Row],[Kód]],'Školské potreby'!$C$8:$F$270,4,0),0)+IFERROR(VLOOKUP(Výskyt[[#This Row],[Kód]],'Školské potreby'!$I$8:$L$268,4,0),0)</f>
        <v>0</v>
      </c>
      <c r="N158" s="14"/>
    </row>
    <row r="159" spans="1:14" x14ac:dyDescent="0.2">
      <c r="A159" s="14"/>
      <c r="B159" s="22">
        <v>3835</v>
      </c>
      <c r="C159" s="14" t="s">
        <v>352</v>
      </c>
      <c r="D159" s="14">
        <f>Cenník[[#This Row],[Kód]]</f>
        <v>3835</v>
      </c>
      <c r="E159" s="23">
        <v>4.9400000000000004</v>
      </c>
      <c r="F159" s="14"/>
      <c r="G159" s="14" t="s">
        <v>448</v>
      </c>
      <c r="H159" s="14"/>
      <c r="I159" s="24">
        <f>Cenník[[#This Row],[Kód]]</f>
        <v>3835</v>
      </c>
      <c r="J159" s="25">
        <f>Výskyt[[#This Row],[1]]</f>
        <v>0</v>
      </c>
      <c r="K159" s="25" t="str">
        <f>IFERROR(RANK(Výskyt[[#This Row],[kód-P]],Výskyt[kód-P],1),"")</f>
        <v/>
      </c>
      <c r="L159" s="25" t="str">
        <f>IF(Výskyt[[#This Row],[ks]]&gt;0,Výskyt[[#This Row],[Kód]],"")</f>
        <v/>
      </c>
      <c r="M159" s="25">
        <f>IFERROR(VLOOKUP(Výskyt[[#This Row],[Kód]],'Školské potreby'!$C$8:$F$270,4,0),0)+IFERROR(VLOOKUP(Výskyt[[#This Row],[Kód]],'Školské potreby'!$I$8:$L$268,4,0),0)</f>
        <v>0</v>
      </c>
      <c r="N159" s="14"/>
    </row>
    <row r="160" spans="1:14" x14ac:dyDescent="0.2">
      <c r="A160" s="14"/>
      <c r="B160" s="22">
        <v>3840</v>
      </c>
      <c r="C160" s="14" t="s">
        <v>353</v>
      </c>
      <c r="D160" s="14">
        <f>Cenník[[#This Row],[Kód]]</f>
        <v>3840</v>
      </c>
      <c r="E160" s="23">
        <v>7.8</v>
      </c>
      <c r="F160" s="14"/>
      <c r="G160" s="14" t="s">
        <v>447</v>
      </c>
      <c r="H160" s="14"/>
      <c r="I160" s="24">
        <f>Cenník[[#This Row],[Kód]]</f>
        <v>3840</v>
      </c>
      <c r="J160" s="25">
        <f>Výskyt[[#This Row],[1]]</f>
        <v>0</v>
      </c>
      <c r="K160" s="25" t="str">
        <f>IFERROR(RANK(Výskyt[[#This Row],[kód-P]],Výskyt[kód-P],1),"")</f>
        <v/>
      </c>
      <c r="L160" s="25" t="str">
        <f>IF(Výskyt[[#This Row],[ks]]&gt;0,Výskyt[[#This Row],[Kód]],"")</f>
        <v/>
      </c>
      <c r="M160" s="25">
        <f>IFERROR(VLOOKUP(Výskyt[[#This Row],[Kód]],'Školské potreby'!$C$8:$F$270,4,0),0)+IFERROR(VLOOKUP(Výskyt[[#This Row],[Kód]],'Školské potreby'!$I$8:$L$268,4,0),0)</f>
        <v>0</v>
      </c>
      <c r="N160" s="14"/>
    </row>
    <row r="161" spans="1:14" x14ac:dyDescent="0.2">
      <c r="A161" s="14"/>
      <c r="B161" s="22">
        <v>3841</v>
      </c>
      <c r="C161" s="14" t="s">
        <v>354</v>
      </c>
      <c r="D161" s="14">
        <f>Cenník[[#This Row],[Kód]]</f>
        <v>3841</v>
      </c>
      <c r="E161" s="23">
        <v>0.68</v>
      </c>
      <c r="F161" s="14"/>
      <c r="G161" s="14" t="s">
        <v>446</v>
      </c>
      <c r="H161" s="14"/>
      <c r="I161" s="24">
        <f>Cenník[[#This Row],[Kód]]</f>
        <v>3841</v>
      </c>
      <c r="J161" s="25">
        <f>Výskyt[[#This Row],[1]]</f>
        <v>0</v>
      </c>
      <c r="K161" s="25" t="str">
        <f>IFERROR(RANK(Výskyt[[#This Row],[kód-P]],Výskyt[kód-P],1),"")</f>
        <v/>
      </c>
      <c r="L161" s="25" t="str">
        <f>IF(Výskyt[[#This Row],[ks]]&gt;0,Výskyt[[#This Row],[Kód]],"")</f>
        <v/>
      </c>
      <c r="M161" s="25">
        <f>IFERROR(VLOOKUP(Výskyt[[#This Row],[Kód]],'Školské potreby'!$C$8:$F$270,4,0),0)+IFERROR(VLOOKUP(Výskyt[[#This Row],[Kód]],'Školské potreby'!$I$8:$L$268,4,0),0)</f>
        <v>0</v>
      </c>
      <c r="N161" s="14"/>
    </row>
    <row r="162" spans="1:14" x14ac:dyDescent="0.2">
      <c r="A162" s="14"/>
      <c r="B162" s="22">
        <v>3842</v>
      </c>
      <c r="C162" s="14" t="s">
        <v>362</v>
      </c>
      <c r="D162" s="14">
        <f>Cenník[[#This Row],[Kód]]</f>
        <v>3842</v>
      </c>
      <c r="E162" s="23">
        <v>0.62</v>
      </c>
      <c r="F162" s="14"/>
      <c r="G162" s="14" t="s">
        <v>445</v>
      </c>
      <c r="H162" s="14"/>
      <c r="I162" s="24">
        <f>Cenník[[#This Row],[Kód]]</f>
        <v>3842</v>
      </c>
      <c r="J162" s="25">
        <f>Výskyt[[#This Row],[1]]</f>
        <v>0</v>
      </c>
      <c r="K162" s="25" t="str">
        <f>IFERROR(RANK(Výskyt[[#This Row],[kód-P]],Výskyt[kód-P],1),"")</f>
        <v/>
      </c>
      <c r="L162" s="25" t="str">
        <f>IF(Výskyt[[#This Row],[ks]]&gt;0,Výskyt[[#This Row],[Kód]],"")</f>
        <v/>
      </c>
      <c r="M162" s="25">
        <f>IFERROR(VLOOKUP(Výskyt[[#This Row],[Kód]],'Školské potreby'!$C$8:$F$270,4,0),0)+IFERROR(VLOOKUP(Výskyt[[#This Row],[Kód]],'Školské potreby'!$I$8:$L$268,4,0),0)</f>
        <v>0</v>
      </c>
      <c r="N162" s="14"/>
    </row>
    <row r="163" spans="1:14" x14ac:dyDescent="0.2">
      <c r="A163" s="14"/>
      <c r="B163" s="22">
        <v>3843</v>
      </c>
      <c r="C163" s="14" t="s">
        <v>355</v>
      </c>
      <c r="D163" s="14">
        <f>Cenník[[#This Row],[Kód]]</f>
        <v>3843</v>
      </c>
      <c r="E163" s="23">
        <v>0.7</v>
      </c>
      <c r="F163" s="14"/>
      <c r="G163" s="14" t="s">
        <v>432</v>
      </c>
      <c r="H163" s="14"/>
      <c r="I163" s="24">
        <f>Cenník[[#This Row],[Kód]]</f>
        <v>3843</v>
      </c>
      <c r="J163" s="25">
        <f>Výskyt[[#This Row],[1]]</f>
        <v>0</v>
      </c>
      <c r="K163" s="25" t="str">
        <f>IFERROR(RANK(Výskyt[[#This Row],[kód-P]],Výskyt[kód-P],1),"")</f>
        <v/>
      </c>
      <c r="L163" s="25" t="str">
        <f>IF(Výskyt[[#This Row],[ks]]&gt;0,Výskyt[[#This Row],[Kód]],"")</f>
        <v/>
      </c>
      <c r="M163" s="25">
        <f>IFERROR(VLOOKUP(Výskyt[[#This Row],[Kód]],'Školské potreby'!$C$8:$F$270,4,0),0)+IFERROR(VLOOKUP(Výskyt[[#This Row],[Kód]],'Školské potreby'!$I$8:$L$268,4,0),0)</f>
        <v>0</v>
      </c>
      <c r="N163" s="14"/>
    </row>
    <row r="164" spans="1:14" x14ac:dyDescent="0.2">
      <c r="A164" s="14"/>
      <c r="B164" s="22">
        <v>3845</v>
      </c>
      <c r="C164" s="14" t="s">
        <v>356</v>
      </c>
      <c r="D164" s="14">
        <f>Cenník[[#This Row],[Kód]]</f>
        <v>3845</v>
      </c>
      <c r="E164" s="23">
        <v>0.82</v>
      </c>
      <c r="F164" s="14"/>
      <c r="G164" s="14" t="s">
        <v>433</v>
      </c>
      <c r="H164" s="14"/>
      <c r="I164" s="24">
        <f>Cenník[[#This Row],[Kód]]</f>
        <v>3845</v>
      </c>
      <c r="J164" s="25">
        <f>Výskyt[[#This Row],[1]]</f>
        <v>0</v>
      </c>
      <c r="K164" s="25" t="str">
        <f>IFERROR(RANK(Výskyt[[#This Row],[kód-P]],Výskyt[kód-P],1),"")</f>
        <v/>
      </c>
      <c r="L164" s="25" t="str">
        <f>IF(Výskyt[[#This Row],[ks]]&gt;0,Výskyt[[#This Row],[Kód]],"")</f>
        <v/>
      </c>
      <c r="M164" s="25">
        <f>IFERROR(VLOOKUP(Výskyt[[#This Row],[Kód]],'Školské potreby'!$C$8:$F$270,4,0),0)+IFERROR(VLOOKUP(Výskyt[[#This Row],[Kód]],'Školské potreby'!$I$8:$L$268,4,0),0)</f>
        <v>0</v>
      </c>
      <c r="N164" s="14"/>
    </row>
    <row r="165" spans="1:14" x14ac:dyDescent="0.2">
      <c r="A165" s="14"/>
      <c r="B165" s="22">
        <v>3846</v>
      </c>
      <c r="C165" s="14" t="s">
        <v>363</v>
      </c>
      <c r="D165" s="14">
        <f>Cenník[[#This Row],[Kód]]</f>
        <v>3846</v>
      </c>
      <c r="E165" s="23">
        <v>0.72</v>
      </c>
      <c r="F165" s="14"/>
      <c r="G165" s="14" t="s">
        <v>434</v>
      </c>
      <c r="H165" s="14"/>
      <c r="I165" s="24">
        <f>Cenník[[#This Row],[Kód]]</f>
        <v>3846</v>
      </c>
      <c r="J165" s="25">
        <f>Výskyt[[#This Row],[1]]</f>
        <v>0</v>
      </c>
      <c r="K165" s="25" t="str">
        <f>IFERROR(RANK(Výskyt[[#This Row],[kód-P]],Výskyt[kód-P],1),"")</f>
        <v/>
      </c>
      <c r="L165" s="25" t="str">
        <f>IF(Výskyt[[#This Row],[ks]]&gt;0,Výskyt[[#This Row],[Kód]],"")</f>
        <v/>
      </c>
      <c r="M165" s="25">
        <f>IFERROR(VLOOKUP(Výskyt[[#This Row],[Kód]],'Školské potreby'!$C$8:$F$270,4,0),0)+IFERROR(VLOOKUP(Výskyt[[#This Row],[Kód]],'Školské potreby'!$I$8:$L$268,4,0),0)</f>
        <v>0</v>
      </c>
      <c r="N165" s="14"/>
    </row>
    <row r="166" spans="1:14" x14ac:dyDescent="0.2">
      <c r="A166" s="14"/>
      <c r="B166" s="22">
        <v>3847</v>
      </c>
      <c r="C166" s="14" t="s">
        <v>360</v>
      </c>
      <c r="D166" s="14">
        <f>Cenník[[#This Row],[Kód]]</f>
        <v>3847</v>
      </c>
      <c r="E166" s="23">
        <v>0.62</v>
      </c>
      <c r="F166" s="14"/>
      <c r="G166" s="14" t="s">
        <v>441</v>
      </c>
      <c r="H166" s="14"/>
      <c r="I166" s="24">
        <f>Cenník[[#This Row],[Kód]]</f>
        <v>3847</v>
      </c>
      <c r="J166" s="25">
        <f>Výskyt[[#This Row],[1]]</f>
        <v>0</v>
      </c>
      <c r="K166" s="25" t="str">
        <f>IFERROR(RANK(Výskyt[[#This Row],[kód-P]],Výskyt[kód-P],1),"")</f>
        <v/>
      </c>
      <c r="L166" s="25" t="str">
        <f>IF(Výskyt[[#This Row],[ks]]&gt;0,Výskyt[[#This Row],[Kód]],"")</f>
        <v/>
      </c>
      <c r="M166" s="25">
        <f>IFERROR(VLOOKUP(Výskyt[[#This Row],[Kód]],'Školské potreby'!$C$8:$F$270,4,0),0)+IFERROR(VLOOKUP(Výskyt[[#This Row],[Kód]],'Školské potreby'!$I$8:$L$268,4,0),0)</f>
        <v>0</v>
      </c>
      <c r="N166" s="14"/>
    </row>
    <row r="167" spans="1:14" x14ac:dyDescent="0.2">
      <c r="A167" s="14"/>
      <c r="B167" s="22">
        <v>3848</v>
      </c>
      <c r="C167" s="14" t="s">
        <v>361</v>
      </c>
      <c r="D167" s="14">
        <f>Cenník[[#This Row],[Kód]]</f>
        <v>3848</v>
      </c>
      <c r="E167" s="23">
        <v>0.6</v>
      </c>
      <c r="F167" s="14"/>
      <c r="G167" s="14" t="s">
        <v>440</v>
      </c>
      <c r="H167" s="14"/>
      <c r="I167" s="24">
        <f>Cenník[[#This Row],[Kód]]</f>
        <v>3848</v>
      </c>
      <c r="J167" s="25">
        <f>Výskyt[[#This Row],[1]]</f>
        <v>0</v>
      </c>
      <c r="K167" s="25" t="str">
        <f>IFERROR(RANK(Výskyt[[#This Row],[kód-P]],Výskyt[kód-P],1),"")</f>
        <v/>
      </c>
      <c r="L167" s="25" t="str">
        <f>IF(Výskyt[[#This Row],[ks]]&gt;0,Výskyt[[#This Row],[Kód]],"")</f>
        <v/>
      </c>
      <c r="M167" s="25">
        <f>IFERROR(VLOOKUP(Výskyt[[#This Row],[Kód]],'Školské potreby'!$C$8:$F$270,4,0),0)+IFERROR(VLOOKUP(Výskyt[[#This Row],[Kód]],'Školské potreby'!$I$8:$L$268,4,0),0)</f>
        <v>0</v>
      </c>
      <c r="N167" s="14"/>
    </row>
    <row r="168" spans="1:14" x14ac:dyDescent="0.2">
      <c r="A168" s="14"/>
      <c r="B168" s="22">
        <v>3849</v>
      </c>
      <c r="C168" s="14" t="s">
        <v>364</v>
      </c>
      <c r="D168" s="14">
        <f>Cenník[[#This Row],[Kód]]</f>
        <v>3849</v>
      </c>
      <c r="E168" s="23">
        <v>0.74</v>
      </c>
      <c r="F168" s="14"/>
      <c r="G168" s="14" t="s">
        <v>439</v>
      </c>
      <c r="H168" s="14"/>
      <c r="I168" s="24">
        <f>Cenník[[#This Row],[Kód]]</f>
        <v>3849</v>
      </c>
      <c r="J168" s="25">
        <f>Výskyt[[#This Row],[1]]</f>
        <v>0</v>
      </c>
      <c r="K168" s="25" t="str">
        <f>IFERROR(RANK(Výskyt[[#This Row],[kód-P]],Výskyt[kód-P],1),"")</f>
        <v/>
      </c>
      <c r="L168" s="25" t="str">
        <f>IF(Výskyt[[#This Row],[ks]]&gt;0,Výskyt[[#This Row],[Kód]],"")</f>
        <v/>
      </c>
      <c r="M168" s="25">
        <f>IFERROR(VLOOKUP(Výskyt[[#This Row],[Kód]],'Školské potreby'!$C$8:$F$270,4,0),0)+IFERROR(VLOOKUP(Výskyt[[#This Row],[Kód]],'Školské potreby'!$I$8:$L$268,4,0),0)</f>
        <v>0</v>
      </c>
      <c r="N168" s="14"/>
    </row>
    <row r="169" spans="1:14" x14ac:dyDescent="0.2">
      <c r="A169" s="14"/>
      <c r="B169" s="22">
        <v>3850</v>
      </c>
      <c r="C169" s="14" t="s">
        <v>357</v>
      </c>
      <c r="D169" s="14">
        <f>Cenník[[#This Row],[Kód]]</f>
        <v>3850</v>
      </c>
      <c r="E169" s="23">
        <v>0.9</v>
      </c>
      <c r="F169" s="14"/>
      <c r="G169" s="14" t="s">
        <v>438</v>
      </c>
      <c r="H169" s="14"/>
      <c r="I169" s="24">
        <f>Cenník[[#This Row],[Kód]]</f>
        <v>3850</v>
      </c>
      <c r="J169" s="25">
        <f>Výskyt[[#This Row],[1]]</f>
        <v>0</v>
      </c>
      <c r="K169" s="25" t="str">
        <f>IFERROR(RANK(Výskyt[[#This Row],[kód-P]],Výskyt[kód-P],1),"")</f>
        <v/>
      </c>
      <c r="L169" s="25" t="str">
        <f>IF(Výskyt[[#This Row],[ks]]&gt;0,Výskyt[[#This Row],[Kód]],"")</f>
        <v/>
      </c>
      <c r="M169" s="25">
        <f>IFERROR(VLOOKUP(Výskyt[[#This Row],[Kód]],'Školské potreby'!$C$8:$F$270,4,0),0)+IFERROR(VLOOKUP(Výskyt[[#This Row],[Kód]],'Školské potreby'!$I$8:$L$268,4,0),0)</f>
        <v>0</v>
      </c>
      <c r="N169" s="14"/>
    </row>
    <row r="170" spans="1:14" x14ac:dyDescent="0.2">
      <c r="A170" s="14"/>
      <c r="B170" s="22">
        <v>3851</v>
      </c>
      <c r="C170" s="14" t="s">
        <v>358</v>
      </c>
      <c r="D170" s="14">
        <f>Cenník[[#This Row],[Kód]]</f>
        <v>3851</v>
      </c>
      <c r="E170" s="23">
        <v>1.02</v>
      </c>
      <c r="F170" s="14"/>
      <c r="G170" s="14" t="s">
        <v>437</v>
      </c>
      <c r="H170" s="14"/>
      <c r="I170" s="24">
        <f>Cenník[[#This Row],[Kód]]</f>
        <v>3851</v>
      </c>
      <c r="J170" s="25">
        <f>Výskyt[[#This Row],[1]]</f>
        <v>0</v>
      </c>
      <c r="K170" s="25" t="str">
        <f>IFERROR(RANK(Výskyt[[#This Row],[kód-P]],Výskyt[kód-P],1),"")</f>
        <v/>
      </c>
      <c r="L170" s="25" t="str">
        <f>IF(Výskyt[[#This Row],[ks]]&gt;0,Výskyt[[#This Row],[Kód]],"")</f>
        <v/>
      </c>
      <c r="M170" s="25">
        <f>IFERROR(VLOOKUP(Výskyt[[#This Row],[Kód]],'Školské potreby'!$C$8:$F$270,4,0),0)+IFERROR(VLOOKUP(Výskyt[[#This Row],[Kód]],'Školské potreby'!$I$8:$L$268,4,0),0)</f>
        <v>0</v>
      </c>
      <c r="N170" s="14"/>
    </row>
    <row r="171" spans="1:14" x14ac:dyDescent="0.2">
      <c r="A171" s="14"/>
      <c r="B171" s="22">
        <v>3853</v>
      </c>
      <c r="C171" s="14" t="s">
        <v>365</v>
      </c>
      <c r="D171" s="14">
        <f>Cenník[[#This Row],[Kód]]</f>
        <v>3853</v>
      </c>
      <c r="E171" s="23">
        <v>0.8</v>
      </c>
      <c r="F171" s="14"/>
      <c r="G171" s="14" t="s">
        <v>436</v>
      </c>
      <c r="H171" s="14"/>
      <c r="I171" s="24">
        <f>Cenník[[#This Row],[Kód]]</f>
        <v>3853</v>
      </c>
      <c r="J171" s="25">
        <f>Výskyt[[#This Row],[1]]</f>
        <v>0</v>
      </c>
      <c r="K171" s="25" t="str">
        <f>IFERROR(RANK(Výskyt[[#This Row],[kód-P]],Výskyt[kód-P],1),"")</f>
        <v/>
      </c>
      <c r="L171" s="25" t="str">
        <f>IF(Výskyt[[#This Row],[ks]]&gt;0,Výskyt[[#This Row],[Kód]],"")</f>
        <v/>
      </c>
      <c r="M171" s="25">
        <f>IFERROR(VLOOKUP(Výskyt[[#This Row],[Kód]],'Školské potreby'!$C$8:$F$270,4,0),0)+IFERROR(VLOOKUP(Výskyt[[#This Row],[Kód]],'Školské potreby'!$I$8:$L$268,4,0),0)</f>
        <v>0</v>
      </c>
      <c r="N171" s="14"/>
    </row>
    <row r="172" spans="1:14" x14ac:dyDescent="0.2">
      <c r="A172" s="14"/>
      <c r="B172" s="22">
        <v>3854</v>
      </c>
      <c r="C172" s="14" t="s">
        <v>359</v>
      </c>
      <c r="D172" s="14">
        <f>Cenník[[#This Row],[Kód]]</f>
        <v>3854</v>
      </c>
      <c r="E172" s="23">
        <v>1.1499999999999999</v>
      </c>
      <c r="F172" s="14"/>
      <c r="G172" s="14" t="s">
        <v>435</v>
      </c>
      <c r="H172" s="14"/>
      <c r="I172" s="24">
        <f>Cenník[[#This Row],[Kód]]</f>
        <v>3854</v>
      </c>
      <c r="J172" s="25">
        <f>Výskyt[[#This Row],[1]]</f>
        <v>0</v>
      </c>
      <c r="K172" s="25" t="str">
        <f>IFERROR(RANK(Výskyt[[#This Row],[kód-P]],Výskyt[kód-P],1),"")</f>
        <v/>
      </c>
      <c r="L172" s="25" t="str">
        <f>IF(Výskyt[[#This Row],[ks]]&gt;0,Výskyt[[#This Row],[Kód]],"")</f>
        <v/>
      </c>
      <c r="M172" s="25">
        <f>IFERROR(VLOOKUP(Výskyt[[#This Row],[Kód]],'Školské potreby'!$C$8:$F$270,4,0),0)+IFERROR(VLOOKUP(Výskyt[[#This Row],[Kód]],'Školské potreby'!$I$8:$L$268,4,0),0)</f>
        <v>0</v>
      </c>
      <c r="N172" s="14"/>
    </row>
    <row r="173" spans="1:14" x14ac:dyDescent="0.2">
      <c r="A173" s="14"/>
      <c r="B173" s="22">
        <v>3855</v>
      </c>
      <c r="C173" s="14" t="s">
        <v>366</v>
      </c>
      <c r="D173" s="14">
        <f>Cenník[[#This Row],[Kód]]</f>
        <v>3855</v>
      </c>
      <c r="E173" s="23">
        <v>0.86</v>
      </c>
      <c r="F173" s="14"/>
      <c r="G173" s="14" t="s">
        <v>285</v>
      </c>
      <c r="H173" s="14"/>
      <c r="I173" s="24">
        <f>Cenník[[#This Row],[Kód]]</f>
        <v>3855</v>
      </c>
      <c r="J173" s="25">
        <f>Výskyt[[#This Row],[1]]</f>
        <v>0</v>
      </c>
      <c r="K173" s="25" t="str">
        <f>IFERROR(RANK(Výskyt[[#This Row],[kód-P]],Výskyt[kód-P],1),"")</f>
        <v/>
      </c>
      <c r="L173" s="25" t="str">
        <f>IF(Výskyt[[#This Row],[ks]]&gt;0,Výskyt[[#This Row],[Kód]],"")</f>
        <v/>
      </c>
      <c r="M173" s="25">
        <f>IFERROR(VLOOKUP(Výskyt[[#This Row],[Kód]],'Školské potreby'!$C$8:$F$270,4,0),0)+IFERROR(VLOOKUP(Výskyt[[#This Row],[Kód]],'Školské potreby'!$I$8:$L$268,4,0),0)</f>
        <v>0</v>
      </c>
      <c r="N173" s="14"/>
    </row>
    <row r="174" spans="1:14" x14ac:dyDescent="0.2">
      <c r="A174" s="14"/>
      <c r="B174" s="22">
        <v>3857</v>
      </c>
      <c r="C174" s="14" t="s">
        <v>367</v>
      </c>
      <c r="D174" s="14">
        <f>Cenník[[#This Row],[Kód]]</f>
        <v>3857</v>
      </c>
      <c r="E174" s="23">
        <v>1.02</v>
      </c>
      <c r="F174" s="14"/>
      <c r="G174" s="14" t="s">
        <v>282</v>
      </c>
      <c r="H174" s="14"/>
      <c r="I174" s="24">
        <f>Cenník[[#This Row],[Kód]]</f>
        <v>3857</v>
      </c>
      <c r="J174" s="25">
        <f>Výskyt[[#This Row],[1]]</f>
        <v>0</v>
      </c>
      <c r="K174" s="25" t="str">
        <f>IFERROR(RANK(Výskyt[[#This Row],[kód-P]],Výskyt[kód-P],1),"")</f>
        <v/>
      </c>
      <c r="L174" s="25" t="str">
        <f>IF(Výskyt[[#This Row],[ks]]&gt;0,Výskyt[[#This Row],[Kód]],"")</f>
        <v/>
      </c>
      <c r="M174" s="25">
        <f>IFERROR(VLOOKUP(Výskyt[[#This Row],[Kód]],'Školské potreby'!$C$8:$F$270,4,0),0)+IFERROR(VLOOKUP(Výskyt[[#This Row],[Kód]],'Školské potreby'!$I$8:$L$268,4,0),0)</f>
        <v>0</v>
      </c>
      <c r="N174" s="14"/>
    </row>
    <row r="175" spans="1:14" x14ac:dyDescent="0.2">
      <c r="A175" s="14"/>
      <c r="B175" s="22">
        <v>3859</v>
      </c>
      <c r="C175" s="14" t="s">
        <v>368</v>
      </c>
      <c r="D175" s="14">
        <f>Cenník[[#This Row],[Kód]]</f>
        <v>3859</v>
      </c>
      <c r="E175" s="23">
        <v>1.25</v>
      </c>
      <c r="F175" s="14"/>
      <c r="G175" s="14" t="s">
        <v>286</v>
      </c>
      <c r="H175" s="14"/>
      <c r="I175" s="24">
        <f>Cenník[[#This Row],[Kód]]</f>
        <v>3859</v>
      </c>
      <c r="J175" s="25">
        <f>Výskyt[[#This Row],[1]]</f>
        <v>0</v>
      </c>
      <c r="K175" s="25" t="str">
        <f>IFERROR(RANK(Výskyt[[#This Row],[kód-P]],Výskyt[kód-P],1),"")</f>
        <v/>
      </c>
      <c r="L175" s="25" t="str">
        <f>IF(Výskyt[[#This Row],[ks]]&gt;0,Výskyt[[#This Row],[Kód]],"")</f>
        <v/>
      </c>
      <c r="M175" s="25">
        <f>IFERROR(VLOOKUP(Výskyt[[#This Row],[Kód]],'Školské potreby'!$C$8:$F$270,4,0),0)+IFERROR(VLOOKUP(Výskyt[[#This Row],[Kód]],'Školské potreby'!$I$8:$L$268,4,0),0)</f>
        <v>0</v>
      </c>
      <c r="N175" s="14"/>
    </row>
    <row r="176" spans="1:14" x14ac:dyDescent="0.2">
      <c r="A176" s="14"/>
      <c r="B176" s="22">
        <v>3860</v>
      </c>
      <c r="C176" s="14" t="s">
        <v>135</v>
      </c>
      <c r="D176" s="14">
        <f>Cenník[[#This Row],[Kód]]</f>
        <v>3860</v>
      </c>
      <c r="E176" s="23">
        <v>0.57999999999999996</v>
      </c>
      <c r="F176" s="14"/>
      <c r="G176" s="14" t="s">
        <v>281</v>
      </c>
      <c r="H176" s="14"/>
      <c r="I176" s="24">
        <f>Cenník[[#This Row],[Kód]]</f>
        <v>3860</v>
      </c>
      <c r="J176" s="25">
        <f>Výskyt[[#This Row],[1]]</f>
        <v>0</v>
      </c>
      <c r="K176" s="25" t="str">
        <f>IFERROR(RANK(Výskyt[[#This Row],[kód-P]],Výskyt[kód-P],1),"")</f>
        <v/>
      </c>
      <c r="L176" s="25" t="str">
        <f>IF(Výskyt[[#This Row],[ks]]&gt;0,Výskyt[[#This Row],[Kód]],"")</f>
        <v/>
      </c>
      <c r="M176" s="25">
        <f>IFERROR(VLOOKUP(Výskyt[[#This Row],[Kód]],'Školské potreby'!$C$8:$F$270,4,0),0)+IFERROR(VLOOKUP(Výskyt[[#This Row],[Kód]],'Školské potreby'!$I$8:$L$268,4,0),0)</f>
        <v>0</v>
      </c>
      <c r="N176" s="14"/>
    </row>
    <row r="177" spans="1:14" x14ac:dyDescent="0.2">
      <c r="A177" s="14"/>
      <c r="B177" s="22">
        <v>3861</v>
      </c>
      <c r="C177" s="14" t="s">
        <v>380</v>
      </c>
      <c r="D177" s="14">
        <f>Cenník[[#This Row],[Kód]]</f>
        <v>3861</v>
      </c>
      <c r="E177" s="23">
        <v>0.76</v>
      </c>
      <c r="F177" s="14"/>
      <c r="G177" s="14" t="s">
        <v>304</v>
      </c>
      <c r="H177" s="14"/>
      <c r="I177" s="24">
        <f>Cenník[[#This Row],[Kód]]</f>
        <v>3861</v>
      </c>
      <c r="J177" s="25">
        <f>Výskyt[[#This Row],[1]]</f>
        <v>0</v>
      </c>
      <c r="K177" s="25" t="str">
        <f>IFERROR(RANK(Výskyt[[#This Row],[kód-P]],Výskyt[kód-P],1),"")</f>
        <v/>
      </c>
      <c r="L177" s="25" t="str">
        <f>IF(Výskyt[[#This Row],[ks]]&gt;0,Výskyt[[#This Row],[Kód]],"")</f>
        <v/>
      </c>
      <c r="M177" s="25">
        <f>IFERROR(VLOOKUP(Výskyt[[#This Row],[Kód]],'Školské potreby'!$C$8:$F$270,4,0),0)+IFERROR(VLOOKUP(Výskyt[[#This Row],[Kód]],'Školské potreby'!$I$8:$L$268,4,0),0)</f>
        <v>0</v>
      </c>
      <c r="N177" s="14"/>
    </row>
    <row r="178" spans="1:14" x14ac:dyDescent="0.2">
      <c r="A178" s="14"/>
      <c r="B178" s="22">
        <v>3866</v>
      </c>
      <c r="C178" s="14" t="s">
        <v>381</v>
      </c>
      <c r="D178" s="14">
        <f>Cenník[[#This Row],[Kód]]</f>
        <v>3866</v>
      </c>
      <c r="E178" s="23">
        <v>0.76</v>
      </c>
      <c r="F178" s="14"/>
      <c r="G178" s="14" t="s">
        <v>305</v>
      </c>
      <c r="H178" s="14"/>
      <c r="I178" s="24">
        <f>Cenník[[#This Row],[Kód]]</f>
        <v>3866</v>
      </c>
      <c r="J178" s="25">
        <f>Výskyt[[#This Row],[1]]</f>
        <v>0</v>
      </c>
      <c r="K178" s="25" t="str">
        <f>IFERROR(RANK(Výskyt[[#This Row],[kód-P]],Výskyt[kód-P],1),"")</f>
        <v/>
      </c>
      <c r="L178" s="25" t="str">
        <f>IF(Výskyt[[#This Row],[ks]]&gt;0,Výskyt[[#This Row],[Kód]],"")</f>
        <v/>
      </c>
      <c r="M178" s="25">
        <f>IFERROR(VLOOKUP(Výskyt[[#This Row],[Kód]],'Školské potreby'!$C$8:$F$270,4,0),0)+IFERROR(VLOOKUP(Výskyt[[#This Row],[Kód]],'Školské potreby'!$I$8:$L$268,4,0),0)</f>
        <v>0</v>
      </c>
      <c r="N178" s="14"/>
    </row>
    <row r="179" spans="1:14" x14ac:dyDescent="0.2">
      <c r="A179" s="14"/>
      <c r="B179" s="22">
        <v>3869</v>
      </c>
      <c r="C179" s="14" t="s">
        <v>382</v>
      </c>
      <c r="D179" s="14">
        <f>Cenník[[#This Row],[Kód]]</f>
        <v>3869</v>
      </c>
      <c r="E179" s="23">
        <v>0.52</v>
      </c>
      <c r="F179" s="14"/>
      <c r="G179" s="14" t="s">
        <v>422</v>
      </c>
      <c r="H179" s="14"/>
      <c r="I179" s="24">
        <f>Cenník[[#This Row],[Kód]]</f>
        <v>3869</v>
      </c>
      <c r="J179" s="25">
        <f>Výskyt[[#This Row],[1]]</f>
        <v>0</v>
      </c>
      <c r="K179" s="25" t="str">
        <f>IFERROR(RANK(Výskyt[[#This Row],[kód-P]],Výskyt[kód-P],1),"")</f>
        <v/>
      </c>
      <c r="L179" s="25" t="str">
        <f>IF(Výskyt[[#This Row],[ks]]&gt;0,Výskyt[[#This Row],[Kód]],"")</f>
        <v/>
      </c>
      <c r="M179" s="25">
        <f>IFERROR(VLOOKUP(Výskyt[[#This Row],[Kód]],'Školské potreby'!$C$8:$F$270,4,0),0)+IFERROR(VLOOKUP(Výskyt[[#This Row],[Kód]],'Školské potreby'!$I$8:$L$268,4,0),0)</f>
        <v>0</v>
      </c>
      <c r="N179" s="14"/>
    </row>
    <row r="180" spans="1:14" x14ac:dyDescent="0.2">
      <c r="A180" s="14"/>
      <c r="B180" s="22">
        <v>3870</v>
      </c>
      <c r="C180" s="14" t="s">
        <v>137</v>
      </c>
      <c r="D180" s="14">
        <f>Cenník[[#This Row],[Kód]]</f>
        <v>3870</v>
      </c>
      <c r="E180" s="23">
        <v>0.46</v>
      </c>
      <c r="F180" s="14"/>
      <c r="G180" s="14" t="s">
        <v>423</v>
      </c>
      <c r="H180" s="14"/>
      <c r="I180" s="24">
        <f>Cenník[[#This Row],[Kód]]</f>
        <v>3870</v>
      </c>
      <c r="J180" s="25">
        <f>Výskyt[[#This Row],[1]]</f>
        <v>0</v>
      </c>
      <c r="K180" s="25" t="str">
        <f>IFERROR(RANK(Výskyt[[#This Row],[kód-P]],Výskyt[kód-P],1),"")</f>
        <v/>
      </c>
      <c r="L180" s="25" t="str">
        <f>IF(Výskyt[[#This Row],[ks]]&gt;0,Výskyt[[#This Row],[Kód]],"")</f>
        <v/>
      </c>
      <c r="M180" s="25">
        <f>IFERROR(VLOOKUP(Výskyt[[#This Row],[Kód]],'Školské potreby'!$C$8:$F$270,4,0),0)+IFERROR(VLOOKUP(Výskyt[[#This Row],[Kód]],'Školské potreby'!$I$8:$L$268,4,0),0)</f>
        <v>0</v>
      </c>
      <c r="N180" s="14"/>
    </row>
    <row r="181" spans="1:14" x14ac:dyDescent="0.2">
      <c r="A181" s="14"/>
      <c r="B181" s="22">
        <v>3871</v>
      </c>
      <c r="C181" s="14" t="s">
        <v>383</v>
      </c>
      <c r="D181" s="14">
        <f>Cenník[[#This Row],[Kód]]</f>
        <v>3871</v>
      </c>
      <c r="E181" s="23">
        <v>0.53</v>
      </c>
      <c r="F181" s="14"/>
      <c r="G181" s="14" t="s">
        <v>424</v>
      </c>
      <c r="H181" s="14"/>
      <c r="I181" s="24">
        <f>Cenník[[#This Row],[Kód]]</f>
        <v>3871</v>
      </c>
      <c r="J181" s="25">
        <f>Výskyt[[#This Row],[1]]</f>
        <v>0</v>
      </c>
      <c r="K181" s="25" t="str">
        <f>IFERROR(RANK(Výskyt[[#This Row],[kód-P]],Výskyt[kód-P],1),"")</f>
        <v/>
      </c>
      <c r="L181" s="25" t="str">
        <f>IF(Výskyt[[#This Row],[ks]]&gt;0,Výskyt[[#This Row],[Kód]],"")</f>
        <v/>
      </c>
      <c r="M181" s="25">
        <f>IFERROR(VLOOKUP(Výskyt[[#This Row],[Kód]],'Školské potreby'!$C$8:$F$270,4,0),0)+IFERROR(VLOOKUP(Výskyt[[#This Row],[Kód]],'Školské potreby'!$I$8:$L$268,4,0),0)</f>
        <v>0</v>
      </c>
      <c r="N181" s="14"/>
    </row>
    <row r="182" spans="1:14" x14ac:dyDescent="0.2">
      <c r="A182" s="14"/>
      <c r="B182" s="22">
        <v>3874</v>
      </c>
      <c r="C182" s="14" t="s">
        <v>384</v>
      </c>
      <c r="D182" s="14">
        <f>Cenník[[#This Row],[Kód]]</f>
        <v>3874</v>
      </c>
      <c r="E182" s="23">
        <v>0.53</v>
      </c>
      <c r="F182" s="14"/>
      <c r="G182" s="14" t="s">
        <v>431</v>
      </c>
      <c r="H182" s="14"/>
      <c r="I182" s="24">
        <f>Cenník[[#This Row],[Kód]]</f>
        <v>3874</v>
      </c>
      <c r="J182" s="25">
        <f>Výskyt[[#This Row],[1]]</f>
        <v>0</v>
      </c>
      <c r="K182" s="25" t="str">
        <f>IFERROR(RANK(Výskyt[[#This Row],[kód-P]],Výskyt[kód-P],1),"")</f>
        <v/>
      </c>
      <c r="L182" s="25" t="str">
        <f>IF(Výskyt[[#This Row],[ks]]&gt;0,Výskyt[[#This Row],[Kód]],"")</f>
        <v/>
      </c>
      <c r="M182" s="25">
        <f>IFERROR(VLOOKUP(Výskyt[[#This Row],[Kód]],'Školské potreby'!$C$8:$F$270,4,0),0)+IFERROR(VLOOKUP(Výskyt[[#This Row],[Kód]],'Školské potreby'!$I$8:$L$268,4,0),0)</f>
        <v>0</v>
      </c>
      <c r="N182" s="14"/>
    </row>
    <row r="183" spans="1:14" x14ac:dyDescent="0.2">
      <c r="A183" s="14"/>
      <c r="B183" s="22">
        <v>3875</v>
      </c>
      <c r="C183" s="14" t="s">
        <v>385</v>
      </c>
      <c r="D183" s="14">
        <f>Cenník[[#This Row],[Kód]]</f>
        <v>3875</v>
      </c>
      <c r="E183" s="23">
        <v>0.65</v>
      </c>
      <c r="F183" s="14"/>
      <c r="G183" s="14" t="s">
        <v>430</v>
      </c>
      <c r="H183" s="14"/>
      <c r="I183" s="24">
        <f>Cenník[[#This Row],[Kód]]</f>
        <v>3875</v>
      </c>
      <c r="J183" s="25">
        <f>Výskyt[[#This Row],[1]]</f>
        <v>0</v>
      </c>
      <c r="K183" s="25" t="str">
        <f>IFERROR(RANK(Výskyt[[#This Row],[kód-P]],Výskyt[kód-P],1),"")</f>
        <v/>
      </c>
      <c r="L183" s="25" t="str">
        <f>IF(Výskyt[[#This Row],[ks]]&gt;0,Výskyt[[#This Row],[Kód]],"")</f>
        <v/>
      </c>
      <c r="M183" s="25">
        <f>IFERROR(VLOOKUP(Výskyt[[#This Row],[Kód]],'Školské potreby'!$C$8:$F$270,4,0),0)+IFERROR(VLOOKUP(Výskyt[[#This Row],[Kód]],'Školské potreby'!$I$8:$L$268,4,0),0)</f>
        <v>0</v>
      </c>
      <c r="N183" s="14"/>
    </row>
    <row r="184" spans="1:14" x14ac:dyDescent="0.2">
      <c r="A184" s="14"/>
      <c r="B184" s="22">
        <v>3876</v>
      </c>
      <c r="C184" s="14" t="s">
        <v>386</v>
      </c>
      <c r="D184" s="14">
        <f>Cenník[[#This Row],[Kód]]</f>
        <v>3876</v>
      </c>
      <c r="E184" s="23">
        <v>0.89</v>
      </c>
      <c r="F184" s="14"/>
      <c r="G184" s="14" t="s">
        <v>429</v>
      </c>
      <c r="H184" s="14"/>
      <c r="I184" s="24">
        <f>Cenník[[#This Row],[Kód]]</f>
        <v>3876</v>
      </c>
      <c r="J184" s="25">
        <f>Výskyt[[#This Row],[1]]</f>
        <v>0</v>
      </c>
      <c r="K184" s="25" t="str">
        <f>IFERROR(RANK(Výskyt[[#This Row],[kód-P]],Výskyt[kód-P],1),"")</f>
        <v/>
      </c>
      <c r="L184" s="25" t="str">
        <f>IF(Výskyt[[#This Row],[ks]]&gt;0,Výskyt[[#This Row],[Kód]],"")</f>
        <v/>
      </c>
      <c r="M184" s="25">
        <f>IFERROR(VLOOKUP(Výskyt[[#This Row],[Kód]],'Školské potreby'!$C$8:$F$270,4,0),0)+IFERROR(VLOOKUP(Výskyt[[#This Row],[Kód]],'Školské potreby'!$I$8:$L$268,4,0),0)</f>
        <v>0</v>
      </c>
      <c r="N184" s="14"/>
    </row>
    <row r="185" spans="1:14" x14ac:dyDescent="0.2">
      <c r="A185" s="14"/>
      <c r="B185" s="22">
        <v>3877</v>
      </c>
      <c r="C185" s="14" t="s">
        <v>398</v>
      </c>
      <c r="D185" s="14">
        <f>Cenník[[#This Row],[Kód]]</f>
        <v>3877</v>
      </c>
      <c r="E185" s="23">
        <v>2.2400000000000002</v>
      </c>
      <c r="F185" s="14"/>
      <c r="G185" s="14" t="s">
        <v>428</v>
      </c>
      <c r="H185" s="14"/>
      <c r="I185" s="24">
        <f>Cenník[[#This Row],[Kód]]</f>
        <v>3877</v>
      </c>
      <c r="J185" s="25">
        <f>Výskyt[[#This Row],[1]]</f>
        <v>0</v>
      </c>
      <c r="K185" s="25" t="str">
        <f>IFERROR(RANK(Výskyt[[#This Row],[kód-P]],Výskyt[kód-P],1),"")</f>
        <v/>
      </c>
      <c r="L185" s="25" t="str">
        <f>IF(Výskyt[[#This Row],[ks]]&gt;0,Výskyt[[#This Row],[Kód]],"")</f>
        <v/>
      </c>
      <c r="M185" s="25">
        <f>IFERROR(VLOOKUP(Výskyt[[#This Row],[Kód]],'Školské potreby'!$C$8:$F$270,4,0),0)+IFERROR(VLOOKUP(Výskyt[[#This Row],[Kód]],'Školské potreby'!$I$8:$L$268,4,0),0)</f>
        <v>0</v>
      </c>
      <c r="N185" s="14"/>
    </row>
    <row r="186" spans="1:14" x14ac:dyDescent="0.2">
      <c r="A186" s="14"/>
      <c r="B186" s="22">
        <v>3880</v>
      </c>
      <c r="C186" s="14" t="s">
        <v>310</v>
      </c>
      <c r="D186" s="14">
        <f>Cenník[[#This Row],[Kód]]</f>
        <v>3880</v>
      </c>
      <c r="E186" s="23">
        <v>0.16</v>
      </c>
      <c r="F186" s="14"/>
      <c r="G186" s="14" t="s">
        <v>427</v>
      </c>
      <c r="H186" s="14"/>
      <c r="I186" s="24">
        <f>Cenník[[#This Row],[Kód]]</f>
        <v>3880</v>
      </c>
      <c r="J186" s="25">
        <f>Výskyt[[#This Row],[1]]</f>
        <v>0</v>
      </c>
      <c r="K186" s="25" t="str">
        <f>IFERROR(RANK(Výskyt[[#This Row],[kód-P]],Výskyt[kód-P],1),"")</f>
        <v/>
      </c>
      <c r="L186" s="25" t="str">
        <f>IF(Výskyt[[#This Row],[ks]]&gt;0,Výskyt[[#This Row],[Kód]],"")</f>
        <v/>
      </c>
      <c r="M186" s="25">
        <f>IFERROR(VLOOKUP(Výskyt[[#This Row],[Kód]],'Školské potreby'!$C$8:$F$270,4,0),0)+IFERROR(VLOOKUP(Výskyt[[#This Row],[Kód]],'Školské potreby'!$I$8:$L$268,4,0),0)</f>
        <v>0</v>
      </c>
      <c r="N186" s="14"/>
    </row>
    <row r="187" spans="1:14" x14ac:dyDescent="0.2">
      <c r="A187" s="14"/>
      <c r="B187" s="22">
        <v>3885</v>
      </c>
      <c r="C187" s="14" t="s">
        <v>311</v>
      </c>
      <c r="D187" s="14">
        <f>Cenník[[#This Row],[Kód]]</f>
        <v>3885</v>
      </c>
      <c r="E187" s="23">
        <v>0.16</v>
      </c>
      <c r="F187" s="14"/>
      <c r="G187" s="14" t="s">
        <v>426</v>
      </c>
      <c r="H187" s="14"/>
      <c r="I187" s="24">
        <f>Cenník[[#This Row],[Kód]]</f>
        <v>3885</v>
      </c>
      <c r="J187" s="25">
        <f>Výskyt[[#This Row],[1]]</f>
        <v>0</v>
      </c>
      <c r="K187" s="25" t="str">
        <f>IFERROR(RANK(Výskyt[[#This Row],[kód-P]],Výskyt[kód-P],1),"")</f>
        <v/>
      </c>
      <c r="L187" s="25" t="str">
        <f>IF(Výskyt[[#This Row],[ks]]&gt;0,Výskyt[[#This Row],[Kód]],"")</f>
        <v/>
      </c>
      <c r="M187" s="25">
        <f>IFERROR(VLOOKUP(Výskyt[[#This Row],[Kód]],'Školské potreby'!$C$8:$F$270,4,0),0)+IFERROR(VLOOKUP(Výskyt[[#This Row],[Kód]],'Školské potreby'!$I$8:$L$268,4,0),0)</f>
        <v>0</v>
      </c>
      <c r="N187" s="14"/>
    </row>
    <row r="188" spans="1:14" x14ac:dyDescent="0.2">
      <c r="A188" s="14"/>
      <c r="B188" s="22">
        <v>3890</v>
      </c>
      <c r="C188" s="14" t="s">
        <v>312</v>
      </c>
      <c r="D188" s="14">
        <f>Cenník[[#This Row],[Kód]]</f>
        <v>3890</v>
      </c>
      <c r="E188" s="23">
        <v>0.16</v>
      </c>
      <c r="F188" s="14"/>
      <c r="G188" s="14" t="s">
        <v>425</v>
      </c>
      <c r="H188" s="14"/>
      <c r="I188" s="24">
        <f>Cenník[[#This Row],[Kód]]</f>
        <v>3890</v>
      </c>
      <c r="J188" s="25">
        <f>Výskyt[[#This Row],[1]]</f>
        <v>0</v>
      </c>
      <c r="K188" s="25" t="str">
        <f>IFERROR(RANK(Výskyt[[#This Row],[kód-P]],Výskyt[kód-P],1),"")</f>
        <v/>
      </c>
      <c r="L188" s="25" t="str">
        <f>IF(Výskyt[[#This Row],[ks]]&gt;0,Výskyt[[#This Row],[Kód]],"")</f>
        <v/>
      </c>
      <c r="M188" s="25">
        <f>IFERROR(VLOOKUP(Výskyt[[#This Row],[Kód]],'Školské potreby'!$C$8:$F$270,4,0),0)+IFERROR(VLOOKUP(Výskyt[[#This Row],[Kód]],'Školské potreby'!$I$8:$L$268,4,0),0)</f>
        <v>0</v>
      </c>
      <c r="N188" s="14"/>
    </row>
    <row r="189" spans="1:14" x14ac:dyDescent="0.2">
      <c r="A189" s="14"/>
      <c r="B189" s="22">
        <v>3893</v>
      </c>
      <c r="C189" s="14" t="s">
        <v>9</v>
      </c>
      <c r="D189" s="14">
        <f>Cenník[[#This Row],[Kód]]</f>
        <v>3893</v>
      </c>
      <c r="E189" s="23">
        <v>0.28000000000000003</v>
      </c>
      <c r="F189" s="14"/>
      <c r="G189" s="14" t="s">
        <v>283</v>
      </c>
      <c r="H189" s="14"/>
      <c r="I189" s="24">
        <f>Cenník[[#This Row],[Kód]]</f>
        <v>3893</v>
      </c>
      <c r="J189" s="25">
        <f>Výskyt[[#This Row],[1]]</f>
        <v>0</v>
      </c>
      <c r="K189" s="25" t="str">
        <f>IFERROR(RANK(Výskyt[[#This Row],[kód-P]],Výskyt[kód-P],1),"")</f>
        <v/>
      </c>
      <c r="L189" s="25" t="str">
        <f>IF(Výskyt[[#This Row],[ks]]&gt;0,Výskyt[[#This Row],[Kód]],"")</f>
        <v/>
      </c>
      <c r="M189" s="25">
        <f>IFERROR(VLOOKUP(Výskyt[[#This Row],[Kód]],'Školské potreby'!$C$8:$F$270,4,0),0)+IFERROR(VLOOKUP(Výskyt[[#This Row],[Kód]],'Školské potreby'!$I$8:$L$268,4,0),0)</f>
        <v>0</v>
      </c>
      <c r="N189" s="14"/>
    </row>
    <row r="190" spans="1:14" x14ac:dyDescent="0.2">
      <c r="A190" s="14"/>
      <c r="B190" s="22">
        <v>3894</v>
      </c>
      <c r="C190" s="14" t="s">
        <v>10</v>
      </c>
      <c r="D190" s="14">
        <f>Cenník[[#This Row],[Kód]]</f>
        <v>3894</v>
      </c>
      <c r="E190" s="23">
        <v>0.3</v>
      </c>
      <c r="F190" s="14"/>
      <c r="G190" s="14" t="s">
        <v>284</v>
      </c>
      <c r="H190" s="14"/>
      <c r="I190" s="24">
        <f>Cenník[[#This Row],[Kód]]</f>
        <v>3894</v>
      </c>
      <c r="J190" s="25">
        <f>Výskyt[[#This Row],[1]]</f>
        <v>0</v>
      </c>
      <c r="K190" s="25" t="str">
        <f>IFERROR(RANK(Výskyt[[#This Row],[kód-P]],Výskyt[kód-P],1),"")</f>
        <v/>
      </c>
      <c r="L190" s="25" t="str">
        <f>IF(Výskyt[[#This Row],[ks]]&gt;0,Výskyt[[#This Row],[Kód]],"")</f>
        <v/>
      </c>
      <c r="M190" s="25">
        <f>IFERROR(VLOOKUP(Výskyt[[#This Row],[Kód]],'Školské potreby'!$C$8:$F$270,4,0),0)+IFERROR(VLOOKUP(Výskyt[[#This Row],[Kód]],'Školské potreby'!$I$8:$L$268,4,0),0)</f>
        <v>0</v>
      </c>
      <c r="N190" s="14"/>
    </row>
    <row r="191" spans="1:14" x14ac:dyDescent="0.2">
      <c r="A191" s="14"/>
      <c r="B191" s="22">
        <v>3895</v>
      </c>
      <c r="C191" s="14" t="s">
        <v>351</v>
      </c>
      <c r="D191" s="14">
        <f>Cenník[[#This Row],[Kód]]</f>
        <v>3895</v>
      </c>
      <c r="E191" s="23">
        <v>2.72</v>
      </c>
      <c r="F191" s="14"/>
      <c r="G191" s="14" t="s">
        <v>306</v>
      </c>
      <c r="H191" s="14"/>
      <c r="I191" s="24">
        <f>Cenník[[#This Row],[Kód]]</f>
        <v>3895</v>
      </c>
      <c r="J191" s="25">
        <f>Výskyt[[#This Row],[1]]</f>
        <v>0</v>
      </c>
      <c r="K191" s="25" t="str">
        <f>IFERROR(RANK(Výskyt[[#This Row],[kód-P]],Výskyt[kód-P],1),"")</f>
        <v/>
      </c>
      <c r="L191" s="25" t="str">
        <f>IF(Výskyt[[#This Row],[ks]]&gt;0,Výskyt[[#This Row],[Kód]],"")</f>
        <v/>
      </c>
      <c r="M191" s="25">
        <f>IFERROR(VLOOKUP(Výskyt[[#This Row],[Kód]],'Školské potreby'!$C$8:$F$270,4,0),0)+IFERROR(VLOOKUP(Výskyt[[#This Row],[Kód]],'Školské potreby'!$I$8:$L$268,4,0),0)</f>
        <v>0</v>
      </c>
      <c r="N191" s="14"/>
    </row>
    <row r="192" spans="1:14" x14ac:dyDescent="0.2">
      <c r="A192" s="14"/>
      <c r="B192" s="22">
        <v>3900</v>
      </c>
      <c r="C192" s="14" t="s">
        <v>349</v>
      </c>
      <c r="D192" s="14">
        <f>Cenník[[#This Row],[Kód]]</f>
        <v>3900</v>
      </c>
      <c r="E192" s="23">
        <v>2.72</v>
      </c>
      <c r="F192" s="14"/>
      <c r="G192" s="14" t="s">
        <v>288</v>
      </c>
      <c r="H192" s="14"/>
      <c r="I192" s="24">
        <f>Cenník[[#This Row],[Kód]]</f>
        <v>3900</v>
      </c>
      <c r="J192" s="25">
        <f>Výskyt[[#This Row],[1]]</f>
        <v>0</v>
      </c>
      <c r="K192" s="25" t="str">
        <f>IFERROR(RANK(Výskyt[[#This Row],[kód-P]],Výskyt[kód-P],1),"")</f>
        <v/>
      </c>
      <c r="L192" s="25" t="str">
        <f>IF(Výskyt[[#This Row],[ks]]&gt;0,Výskyt[[#This Row],[Kód]],"")</f>
        <v/>
      </c>
      <c r="M192" s="25">
        <f>IFERROR(VLOOKUP(Výskyt[[#This Row],[Kód]],'Školské potreby'!$C$8:$F$270,4,0),0)+IFERROR(VLOOKUP(Výskyt[[#This Row],[Kód]],'Školské potreby'!$I$8:$L$268,4,0),0)</f>
        <v>0</v>
      </c>
      <c r="N192" s="14"/>
    </row>
    <row r="193" spans="1:14" x14ac:dyDescent="0.2">
      <c r="A193" s="14"/>
      <c r="B193" s="22">
        <v>3902</v>
      </c>
      <c r="C193" s="14" t="s">
        <v>413</v>
      </c>
      <c r="D193" s="14">
        <f>Cenník[[#This Row],[Kód]]</f>
        <v>3902</v>
      </c>
      <c r="E193" s="23">
        <v>15.2</v>
      </c>
      <c r="F193" s="14"/>
      <c r="G193" s="14" t="s">
        <v>289</v>
      </c>
      <c r="H193" s="14"/>
      <c r="I193" s="24">
        <f>Cenník[[#This Row],[Kód]]</f>
        <v>3902</v>
      </c>
      <c r="J193" s="25">
        <f>Výskyt[[#This Row],[1]]</f>
        <v>0</v>
      </c>
      <c r="K193" s="25" t="str">
        <f>IFERROR(RANK(Výskyt[[#This Row],[kód-P]],Výskyt[kód-P],1),"")</f>
        <v/>
      </c>
      <c r="L193" s="25" t="str">
        <f>IF(Výskyt[[#This Row],[ks]]&gt;0,Výskyt[[#This Row],[Kód]],"")</f>
        <v/>
      </c>
      <c r="M193" s="25">
        <f>IFERROR(VLOOKUP(Výskyt[[#This Row],[Kód]],'Školské potreby'!$C$8:$F$270,4,0),0)+IFERROR(VLOOKUP(Výskyt[[#This Row],[Kód]],'Školské potreby'!$I$8:$L$268,4,0),0)</f>
        <v>0</v>
      </c>
      <c r="N193" s="14"/>
    </row>
    <row r="194" spans="1:14" x14ac:dyDescent="0.2">
      <c r="A194" s="14"/>
      <c r="B194" s="22">
        <v>3903</v>
      </c>
      <c r="C194" s="14" t="s">
        <v>393</v>
      </c>
      <c r="D194" s="14">
        <f>Cenník[[#This Row],[Kód]]</f>
        <v>3903</v>
      </c>
      <c r="E194" s="23">
        <v>5.3199999999999994</v>
      </c>
      <c r="F194" s="14"/>
      <c r="G194" s="14" t="s">
        <v>290</v>
      </c>
      <c r="H194" s="14"/>
      <c r="I194" s="24">
        <f>Cenník[[#This Row],[Kód]]</f>
        <v>3903</v>
      </c>
      <c r="J194" s="25">
        <f>Výskyt[[#This Row],[1]]</f>
        <v>0</v>
      </c>
      <c r="K194" s="25" t="str">
        <f>IFERROR(RANK(Výskyt[[#This Row],[kód-P]],Výskyt[kód-P],1),"")</f>
        <v/>
      </c>
      <c r="L194" s="25" t="str">
        <f>IF(Výskyt[[#This Row],[ks]]&gt;0,Výskyt[[#This Row],[Kód]],"")</f>
        <v/>
      </c>
      <c r="M194" s="25">
        <f>IFERROR(VLOOKUP(Výskyt[[#This Row],[Kód]],'Školské potreby'!$C$8:$F$270,4,0),0)+IFERROR(VLOOKUP(Výskyt[[#This Row],[Kód]],'Školské potreby'!$I$8:$L$268,4,0),0)</f>
        <v>0</v>
      </c>
      <c r="N194" s="14"/>
    </row>
    <row r="195" spans="1:14" x14ac:dyDescent="0.2">
      <c r="A195" s="14"/>
      <c r="B195" s="22">
        <v>3904</v>
      </c>
      <c r="C195" s="14" t="s">
        <v>124</v>
      </c>
      <c r="D195" s="14">
        <f>Cenník[[#This Row],[Kód]]</f>
        <v>3904</v>
      </c>
      <c r="E195" s="23">
        <v>4.0699999999999994</v>
      </c>
      <c r="F195" s="14"/>
      <c r="G195" s="14" t="s">
        <v>291</v>
      </c>
      <c r="H195" s="14"/>
      <c r="I195" s="24">
        <f>Cenník[[#This Row],[Kód]]</f>
        <v>3904</v>
      </c>
      <c r="J195" s="25">
        <f>Výskyt[[#This Row],[1]]</f>
        <v>0</v>
      </c>
      <c r="K195" s="25" t="str">
        <f>IFERROR(RANK(Výskyt[[#This Row],[kód-P]],Výskyt[kód-P],1),"")</f>
        <v/>
      </c>
      <c r="L195" s="25" t="str">
        <f>IF(Výskyt[[#This Row],[ks]]&gt;0,Výskyt[[#This Row],[Kód]],"")</f>
        <v/>
      </c>
      <c r="M195" s="25">
        <f>IFERROR(VLOOKUP(Výskyt[[#This Row],[Kód]],'Školské potreby'!$C$8:$F$270,4,0),0)+IFERROR(VLOOKUP(Výskyt[[#This Row],[Kód]],'Školské potreby'!$I$8:$L$268,4,0),0)</f>
        <v>0</v>
      </c>
      <c r="N195" s="14"/>
    </row>
    <row r="196" spans="1:14" x14ac:dyDescent="0.2">
      <c r="A196" s="14"/>
      <c r="B196" s="22">
        <v>3905</v>
      </c>
      <c r="C196" s="14" t="s">
        <v>350</v>
      </c>
      <c r="D196" s="14">
        <f>Cenník[[#This Row],[Kód]]</f>
        <v>3905</v>
      </c>
      <c r="E196" s="23">
        <v>3.72</v>
      </c>
      <c r="F196" s="14"/>
      <c r="G196" s="14" t="s">
        <v>292</v>
      </c>
      <c r="H196" s="14"/>
      <c r="I196" s="24">
        <f>Cenník[[#This Row],[Kód]]</f>
        <v>3905</v>
      </c>
      <c r="J196" s="25">
        <f>Výskyt[[#This Row],[1]]</f>
        <v>0</v>
      </c>
      <c r="K196" s="25" t="str">
        <f>IFERROR(RANK(Výskyt[[#This Row],[kód-P]],Výskyt[kód-P],1),"")</f>
        <v/>
      </c>
      <c r="L196" s="25" t="str">
        <f>IF(Výskyt[[#This Row],[ks]]&gt;0,Výskyt[[#This Row],[Kód]],"")</f>
        <v/>
      </c>
      <c r="M196" s="25">
        <f>IFERROR(VLOOKUP(Výskyt[[#This Row],[Kód]],'Školské potreby'!$C$8:$F$270,4,0),0)+IFERROR(VLOOKUP(Výskyt[[#This Row],[Kód]],'Školské potreby'!$I$8:$L$268,4,0),0)</f>
        <v>0</v>
      </c>
      <c r="N196" s="14"/>
    </row>
    <row r="197" spans="1:14" x14ac:dyDescent="0.2">
      <c r="A197" s="14"/>
      <c r="B197" s="22">
        <v>3906</v>
      </c>
      <c r="C197" s="14" t="s">
        <v>369</v>
      </c>
      <c r="D197" s="14">
        <f>Cenník[[#This Row],[Kód]]</f>
        <v>3906</v>
      </c>
      <c r="E197" s="23">
        <v>0.82000000000000006</v>
      </c>
      <c r="F197" s="14"/>
      <c r="G197" s="14" t="s">
        <v>293</v>
      </c>
      <c r="H197" s="14"/>
      <c r="I197" s="24">
        <f>Cenník[[#This Row],[Kód]]</f>
        <v>3906</v>
      </c>
      <c r="J197" s="25">
        <f>Výskyt[[#This Row],[1]]</f>
        <v>0</v>
      </c>
      <c r="K197" s="25" t="str">
        <f>IFERROR(RANK(Výskyt[[#This Row],[kód-P]],Výskyt[kód-P],1),"")</f>
        <v/>
      </c>
      <c r="L197" s="25" t="str">
        <f>IF(Výskyt[[#This Row],[ks]]&gt;0,Výskyt[[#This Row],[Kód]],"")</f>
        <v/>
      </c>
      <c r="M197" s="25">
        <f>IFERROR(VLOOKUP(Výskyt[[#This Row],[Kód]],'Školské potreby'!$C$8:$F$270,4,0),0)+IFERROR(VLOOKUP(Výskyt[[#This Row],[Kód]],'Školské potreby'!$I$8:$L$268,4,0),0)</f>
        <v>0</v>
      </c>
      <c r="N197" s="14"/>
    </row>
    <row r="198" spans="1:14" x14ac:dyDescent="0.2">
      <c r="A198" s="14"/>
      <c r="B198" s="22">
        <v>3907</v>
      </c>
      <c r="C198" s="14" t="s">
        <v>125</v>
      </c>
      <c r="D198" s="14">
        <f>Cenník[[#This Row],[Kód]]</f>
        <v>3907</v>
      </c>
      <c r="E198" s="23">
        <v>2.38</v>
      </c>
      <c r="F198" s="14"/>
      <c r="G198" s="14" t="s">
        <v>294</v>
      </c>
      <c r="H198" s="14"/>
      <c r="I198" s="24">
        <f>Cenník[[#This Row],[Kód]]</f>
        <v>3907</v>
      </c>
      <c r="J198" s="25">
        <f>Výskyt[[#This Row],[1]]</f>
        <v>0</v>
      </c>
      <c r="K198" s="25" t="str">
        <f>IFERROR(RANK(Výskyt[[#This Row],[kód-P]],Výskyt[kód-P],1),"")</f>
        <v/>
      </c>
      <c r="L198" s="25" t="str">
        <f>IF(Výskyt[[#This Row],[ks]]&gt;0,Výskyt[[#This Row],[Kód]],"")</f>
        <v/>
      </c>
      <c r="M198" s="25">
        <f>IFERROR(VLOOKUP(Výskyt[[#This Row],[Kód]],'Školské potreby'!$C$8:$F$270,4,0),0)+IFERROR(VLOOKUP(Výskyt[[#This Row],[Kód]],'Školské potreby'!$I$8:$L$268,4,0),0)</f>
        <v>0</v>
      </c>
      <c r="N198" s="14"/>
    </row>
    <row r="199" spans="1:14" x14ac:dyDescent="0.2">
      <c r="A199" s="14"/>
      <c r="B199" s="22">
        <v>3908</v>
      </c>
      <c r="C199" s="14" t="s">
        <v>348</v>
      </c>
      <c r="D199" s="14">
        <f>Cenník[[#This Row],[Kód]]</f>
        <v>3908</v>
      </c>
      <c r="E199" s="23">
        <v>4.9400000000000004</v>
      </c>
      <c r="F199" s="14"/>
      <c r="G199" s="14" t="s">
        <v>295</v>
      </c>
      <c r="H199" s="14"/>
      <c r="I199" s="24">
        <f>Cenník[[#This Row],[Kód]]</f>
        <v>3908</v>
      </c>
      <c r="J199" s="25">
        <f>Výskyt[[#This Row],[1]]</f>
        <v>0</v>
      </c>
      <c r="K199" s="25" t="str">
        <f>IFERROR(RANK(Výskyt[[#This Row],[kód-P]],Výskyt[kód-P],1),"")</f>
        <v/>
      </c>
      <c r="L199" s="25" t="str">
        <f>IF(Výskyt[[#This Row],[ks]]&gt;0,Výskyt[[#This Row],[Kód]],"")</f>
        <v/>
      </c>
      <c r="M199" s="25">
        <f>IFERROR(VLOOKUP(Výskyt[[#This Row],[Kód]],'Školské potreby'!$C$8:$F$270,4,0),0)+IFERROR(VLOOKUP(Výskyt[[#This Row],[Kód]],'Školské potreby'!$I$8:$L$268,4,0),0)</f>
        <v>0</v>
      </c>
      <c r="N199" s="14"/>
    </row>
    <row r="200" spans="1:14" x14ac:dyDescent="0.2">
      <c r="A200" s="14"/>
      <c r="B200" s="22">
        <v>3909</v>
      </c>
      <c r="C200" s="14" t="s">
        <v>122</v>
      </c>
      <c r="D200" s="14">
        <f>Cenník[[#This Row],[Kód]]</f>
        <v>3909</v>
      </c>
      <c r="E200" s="23">
        <v>1.03</v>
      </c>
      <c r="F200" s="14"/>
      <c r="G200" s="14" t="s">
        <v>296</v>
      </c>
      <c r="H200" s="14"/>
      <c r="I200" s="24">
        <f>Cenník[[#This Row],[Kód]]</f>
        <v>3909</v>
      </c>
      <c r="J200" s="25">
        <f>Výskyt[[#This Row],[1]]</f>
        <v>0</v>
      </c>
      <c r="K200" s="25" t="str">
        <f>IFERROR(RANK(Výskyt[[#This Row],[kód-P]],Výskyt[kód-P],1),"")</f>
        <v/>
      </c>
      <c r="L200" s="25" t="str">
        <f>IF(Výskyt[[#This Row],[ks]]&gt;0,Výskyt[[#This Row],[Kód]],"")</f>
        <v/>
      </c>
      <c r="M200" s="25">
        <f>IFERROR(VLOOKUP(Výskyt[[#This Row],[Kód]],'Školské potreby'!$C$8:$F$270,4,0),0)+IFERROR(VLOOKUP(Výskyt[[#This Row],[Kód]],'Školské potreby'!$I$8:$L$268,4,0),0)</f>
        <v>0</v>
      </c>
      <c r="N200" s="14"/>
    </row>
    <row r="201" spans="1:14" x14ac:dyDescent="0.2">
      <c r="A201" s="14"/>
      <c r="B201" s="22">
        <v>3910</v>
      </c>
      <c r="C201" s="14" t="s">
        <v>315</v>
      </c>
      <c r="D201" s="14">
        <f>Cenník[[#This Row],[Kód]]</f>
        <v>3910</v>
      </c>
      <c r="E201" s="23">
        <v>0.4</v>
      </c>
      <c r="F201" s="14"/>
      <c r="G201" s="14" t="s">
        <v>297</v>
      </c>
      <c r="H201" s="14"/>
      <c r="I201" s="24">
        <f>Cenník[[#This Row],[Kód]]</f>
        <v>3910</v>
      </c>
      <c r="J201" s="25">
        <f>Výskyt[[#This Row],[1]]</f>
        <v>0</v>
      </c>
      <c r="K201" s="25" t="str">
        <f>IFERROR(RANK(Výskyt[[#This Row],[kód-P]],Výskyt[kód-P],1),"")</f>
        <v/>
      </c>
      <c r="L201" s="25" t="str">
        <f>IF(Výskyt[[#This Row],[ks]]&gt;0,Výskyt[[#This Row],[Kód]],"")</f>
        <v/>
      </c>
      <c r="M201" s="25">
        <f>IFERROR(VLOOKUP(Výskyt[[#This Row],[Kód]],'Školské potreby'!$C$8:$F$270,4,0),0)+IFERROR(VLOOKUP(Výskyt[[#This Row],[Kód]],'Školské potreby'!$I$8:$L$268,4,0),0)</f>
        <v>0</v>
      </c>
      <c r="N201" s="14"/>
    </row>
    <row r="202" spans="1:14" x14ac:dyDescent="0.2">
      <c r="A202" s="14"/>
      <c r="B202" s="22">
        <v>3911</v>
      </c>
      <c r="C202" s="14" t="s">
        <v>314</v>
      </c>
      <c r="D202" s="14">
        <f>Cenník[[#This Row],[Kód]]</f>
        <v>3911</v>
      </c>
      <c r="E202" s="23">
        <v>0.28000000000000003</v>
      </c>
      <c r="F202" s="14"/>
      <c r="G202" s="14" t="s">
        <v>267</v>
      </c>
      <c r="H202" s="14"/>
      <c r="I202" s="24">
        <f>Cenník[[#This Row],[Kód]]</f>
        <v>3911</v>
      </c>
      <c r="J202" s="25">
        <f>Výskyt[[#This Row],[1]]</f>
        <v>0</v>
      </c>
      <c r="K202" s="25" t="str">
        <f>IFERROR(RANK(Výskyt[[#This Row],[kód-P]],Výskyt[kód-P],1),"")</f>
        <v/>
      </c>
      <c r="L202" s="25" t="str">
        <f>IF(Výskyt[[#This Row],[ks]]&gt;0,Výskyt[[#This Row],[Kód]],"")</f>
        <v/>
      </c>
      <c r="M202" s="25">
        <f>IFERROR(VLOOKUP(Výskyt[[#This Row],[Kód]],'Školské potreby'!$C$8:$F$270,4,0),0)+IFERROR(VLOOKUP(Výskyt[[#This Row],[Kód]],'Školské potreby'!$I$8:$L$268,4,0),0)</f>
        <v>0</v>
      </c>
      <c r="N202" s="14"/>
    </row>
    <row r="203" spans="1:14" x14ac:dyDescent="0.2">
      <c r="A203" s="14"/>
      <c r="B203" s="22">
        <v>3912</v>
      </c>
      <c r="C203" s="14" t="s">
        <v>316</v>
      </c>
      <c r="D203" s="14">
        <f>Cenník[[#This Row],[Kód]]</f>
        <v>3912</v>
      </c>
      <c r="E203" s="23">
        <v>0.2</v>
      </c>
      <c r="F203" s="14"/>
      <c r="G203" s="14" t="s">
        <v>268</v>
      </c>
      <c r="H203" s="14"/>
      <c r="I203" s="24">
        <f>Cenník[[#This Row],[Kód]]</f>
        <v>3912</v>
      </c>
      <c r="J203" s="25">
        <f>Výskyt[[#This Row],[1]]</f>
        <v>0</v>
      </c>
      <c r="K203" s="25" t="str">
        <f>IFERROR(RANK(Výskyt[[#This Row],[kód-P]],Výskyt[kód-P],1),"")</f>
        <v/>
      </c>
      <c r="L203" s="25" t="str">
        <f>IF(Výskyt[[#This Row],[ks]]&gt;0,Výskyt[[#This Row],[Kód]],"")</f>
        <v/>
      </c>
      <c r="M203" s="25">
        <f>IFERROR(VLOOKUP(Výskyt[[#This Row],[Kód]],'Školské potreby'!$C$8:$F$270,4,0),0)+IFERROR(VLOOKUP(Výskyt[[#This Row],[Kód]],'Školské potreby'!$I$8:$L$268,4,0),0)</f>
        <v>0</v>
      </c>
      <c r="N203" s="14"/>
    </row>
    <row r="204" spans="1:14" x14ac:dyDescent="0.2">
      <c r="A204" s="14"/>
      <c r="B204" s="22">
        <v>3913</v>
      </c>
      <c r="C204" s="14" t="s">
        <v>317</v>
      </c>
      <c r="D204" s="14">
        <f>Cenník[[#This Row],[Kód]]</f>
        <v>3913</v>
      </c>
      <c r="E204" s="23">
        <v>0.29000000000000004</v>
      </c>
      <c r="F204" s="14"/>
      <c r="G204" s="14" t="s">
        <v>298</v>
      </c>
      <c r="H204" s="14"/>
      <c r="I204" s="24">
        <f>Cenník[[#This Row],[Kód]]</f>
        <v>3913</v>
      </c>
      <c r="J204" s="25">
        <f>Výskyt[[#This Row],[1]]</f>
        <v>0</v>
      </c>
      <c r="K204" s="25" t="str">
        <f>IFERROR(RANK(Výskyt[[#This Row],[kód-P]],Výskyt[kód-P],1),"")</f>
        <v/>
      </c>
      <c r="L204" s="25" t="str">
        <f>IF(Výskyt[[#This Row],[ks]]&gt;0,Výskyt[[#This Row],[Kód]],"")</f>
        <v/>
      </c>
      <c r="M204" s="25">
        <f>IFERROR(VLOOKUP(Výskyt[[#This Row],[Kód]],'Školské potreby'!$C$8:$F$270,4,0),0)+IFERROR(VLOOKUP(Výskyt[[#This Row],[Kód]],'Školské potreby'!$I$8:$L$268,4,0),0)</f>
        <v>0</v>
      </c>
      <c r="N204" s="14"/>
    </row>
    <row r="205" spans="1:14" x14ac:dyDescent="0.2">
      <c r="A205" s="14"/>
      <c r="B205" s="22">
        <v>3914</v>
      </c>
      <c r="C205" s="14" t="s">
        <v>19</v>
      </c>
      <c r="D205" s="14">
        <f>Cenník[[#This Row],[Kód]]</f>
        <v>3914</v>
      </c>
      <c r="E205" s="23">
        <v>0.52</v>
      </c>
      <c r="F205" s="14"/>
      <c r="G205" s="14" t="s">
        <v>299</v>
      </c>
      <c r="H205" s="14"/>
      <c r="I205" s="24">
        <f>Cenník[[#This Row],[Kód]]</f>
        <v>3914</v>
      </c>
      <c r="J205" s="25">
        <f>Výskyt[[#This Row],[1]]</f>
        <v>0</v>
      </c>
      <c r="K205" s="25" t="str">
        <f>IFERROR(RANK(Výskyt[[#This Row],[kód-P]],Výskyt[kód-P],1),"")</f>
        <v/>
      </c>
      <c r="L205" s="25" t="str">
        <f>IF(Výskyt[[#This Row],[ks]]&gt;0,Výskyt[[#This Row],[Kód]],"")</f>
        <v/>
      </c>
      <c r="M205" s="25">
        <f>IFERROR(VLOOKUP(Výskyt[[#This Row],[Kód]],'Školské potreby'!$C$8:$F$270,4,0),0)+IFERROR(VLOOKUP(Výskyt[[#This Row],[Kód]],'Školské potreby'!$I$8:$L$268,4,0),0)</f>
        <v>0</v>
      </c>
      <c r="N205" s="14"/>
    </row>
    <row r="206" spans="1:14" x14ac:dyDescent="0.2">
      <c r="A206" s="14"/>
      <c r="B206" s="22">
        <v>3915</v>
      </c>
      <c r="C206" s="14" t="s">
        <v>18</v>
      </c>
      <c r="D206" s="14">
        <f>Cenník[[#This Row],[Kód]]</f>
        <v>3915</v>
      </c>
      <c r="E206" s="23">
        <v>0.28000000000000003</v>
      </c>
      <c r="F206" s="14"/>
      <c r="G206" s="14" t="s">
        <v>300</v>
      </c>
      <c r="H206" s="14"/>
      <c r="I206" s="24">
        <f>Cenník[[#This Row],[Kód]]</f>
        <v>3915</v>
      </c>
      <c r="J206" s="25">
        <f>Výskyt[[#This Row],[1]]</f>
        <v>0</v>
      </c>
      <c r="K206" s="25" t="str">
        <f>IFERROR(RANK(Výskyt[[#This Row],[kód-P]],Výskyt[kód-P],1),"")</f>
        <v/>
      </c>
      <c r="L206" s="25" t="str">
        <f>IF(Výskyt[[#This Row],[ks]]&gt;0,Výskyt[[#This Row],[Kód]],"")</f>
        <v/>
      </c>
      <c r="M206" s="25">
        <f>IFERROR(VLOOKUP(Výskyt[[#This Row],[Kód]],'Školské potreby'!$C$8:$F$270,4,0),0)+IFERROR(VLOOKUP(Výskyt[[#This Row],[Kód]],'Školské potreby'!$I$8:$L$268,4,0),0)</f>
        <v>0</v>
      </c>
      <c r="N206" s="14"/>
    </row>
    <row r="207" spans="1:14" x14ac:dyDescent="0.2">
      <c r="A207" s="14"/>
      <c r="B207" s="22">
        <v>3916</v>
      </c>
      <c r="C207" s="14" t="s">
        <v>20</v>
      </c>
      <c r="D207" s="14">
        <f>Cenník[[#This Row],[Kód]]</f>
        <v>3916</v>
      </c>
      <c r="E207" s="23">
        <v>0.16</v>
      </c>
      <c r="F207" s="14"/>
      <c r="G207" s="14" t="s">
        <v>301</v>
      </c>
      <c r="H207" s="14"/>
      <c r="I207" s="24">
        <f>Cenník[[#This Row],[Kód]]</f>
        <v>3916</v>
      </c>
      <c r="J207" s="25">
        <f>Výskyt[[#This Row],[1]]</f>
        <v>0</v>
      </c>
      <c r="K207" s="25" t="str">
        <f>IFERROR(RANK(Výskyt[[#This Row],[kód-P]],Výskyt[kód-P],1),"")</f>
        <v/>
      </c>
      <c r="L207" s="25" t="str">
        <f>IF(Výskyt[[#This Row],[ks]]&gt;0,Výskyt[[#This Row],[Kód]],"")</f>
        <v/>
      </c>
      <c r="M207" s="25">
        <f>IFERROR(VLOOKUP(Výskyt[[#This Row],[Kód]],'Školské potreby'!$C$8:$F$270,4,0),0)+IFERROR(VLOOKUP(Výskyt[[#This Row],[Kód]],'Školské potreby'!$I$8:$L$268,4,0),0)</f>
        <v>0</v>
      </c>
      <c r="N207" s="14"/>
    </row>
    <row r="208" spans="1:14" x14ac:dyDescent="0.2">
      <c r="A208" s="14"/>
      <c r="B208" s="22">
        <v>3920</v>
      </c>
      <c r="C208" s="14" t="s">
        <v>162</v>
      </c>
      <c r="D208" s="14">
        <f>Cenník[[#This Row],[Kód]]</f>
        <v>3920</v>
      </c>
      <c r="E208" s="23">
        <v>0.46</v>
      </c>
      <c r="F208" s="14"/>
      <c r="G208" s="14" t="s">
        <v>302</v>
      </c>
      <c r="H208" s="14"/>
      <c r="I208" s="24">
        <f>Cenník[[#This Row],[Kód]]</f>
        <v>3920</v>
      </c>
      <c r="J208" s="25">
        <f>Výskyt[[#This Row],[1]]</f>
        <v>0</v>
      </c>
      <c r="K208" s="25" t="str">
        <f>IFERROR(RANK(Výskyt[[#This Row],[kód-P]],Výskyt[kód-P],1),"")</f>
        <v/>
      </c>
      <c r="L208" s="25" t="str">
        <f>IF(Výskyt[[#This Row],[ks]]&gt;0,Výskyt[[#This Row],[Kód]],"")</f>
        <v/>
      </c>
      <c r="M208" s="25">
        <f>IFERROR(VLOOKUP(Výskyt[[#This Row],[Kód]],'Školské potreby'!$C$8:$F$270,4,0),0)+IFERROR(VLOOKUP(Výskyt[[#This Row],[Kód]],'Školské potreby'!$I$8:$L$268,4,0),0)</f>
        <v>0</v>
      </c>
      <c r="N208" s="14"/>
    </row>
    <row r="209" spans="1:14" x14ac:dyDescent="0.2">
      <c r="A209" s="14"/>
      <c r="B209" s="22">
        <v>3925</v>
      </c>
      <c r="C209" s="14" t="s">
        <v>163</v>
      </c>
      <c r="D209" s="14">
        <f>Cenník[[#This Row],[Kód]]</f>
        <v>3925</v>
      </c>
      <c r="E209" s="23">
        <v>0.28999999999999998</v>
      </c>
      <c r="F209" s="14"/>
      <c r="G209" s="14" t="s">
        <v>303</v>
      </c>
      <c r="H209" s="14"/>
      <c r="I209" s="24">
        <f>Cenník[[#This Row],[Kód]]</f>
        <v>3925</v>
      </c>
      <c r="J209" s="25">
        <f>Výskyt[[#This Row],[1]]</f>
        <v>0</v>
      </c>
      <c r="K209" s="25" t="str">
        <f>IFERROR(RANK(Výskyt[[#This Row],[kód-P]],Výskyt[kód-P],1),"")</f>
        <v/>
      </c>
      <c r="L209" s="25" t="str">
        <f>IF(Výskyt[[#This Row],[ks]]&gt;0,Výskyt[[#This Row],[Kód]],"")</f>
        <v/>
      </c>
      <c r="M209" s="25">
        <f>IFERROR(VLOOKUP(Výskyt[[#This Row],[Kód]],'Školské potreby'!$C$8:$F$270,4,0),0)+IFERROR(VLOOKUP(Výskyt[[#This Row],[Kód]],'Školské potreby'!$I$8:$L$268,4,0),0)</f>
        <v>0</v>
      </c>
      <c r="N209" s="14"/>
    </row>
    <row r="210" spans="1:14" x14ac:dyDescent="0.2">
      <c r="A210" s="14"/>
      <c r="B210" s="22">
        <v>3926</v>
      </c>
      <c r="C210" s="14" t="s">
        <v>164</v>
      </c>
      <c r="D210" s="14">
        <f>Cenník[[#This Row],[Kód]]</f>
        <v>3926</v>
      </c>
      <c r="E210" s="23">
        <v>0.17</v>
      </c>
      <c r="F210" s="14"/>
      <c r="G210" s="14" t="s">
        <v>347</v>
      </c>
      <c r="H210" s="14"/>
      <c r="I210" s="24">
        <f>Cenník[[#This Row],[Kód]]</f>
        <v>3926</v>
      </c>
      <c r="J210" s="25">
        <f>Výskyt[[#This Row],[1]]</f>
        <v>0</v>
      </c>
      <c r="K210" s="25" t="str">
        <f>IFERROR(RANK(Výskyt[[#This Row],[kód-P]],Výskyt[kód-P],1),"")</f>
        <v/>
      </c>
      <c r="L210" s="25" t="str">
        <f>IF(Výskyt[[#This Row],[ks]]&gt;0,Výskyt[[#This Row],[Kód]],"")</f>
        <v/>
      </c>
      <c r="M210" s="25">
        <f>IFERROR(VLOOKUP(Výskyt[[#This Row],[Kód]],'Školské potreby'!$C$8:$F$270,4,0),0)+IFERROR(VLOOKUP(Výskyt[[#This Row],[Kód]],'Školské potreby'!$I$8:$L$268,4,0),0)</f>
        <v>0</v>
      </c>
      <c r="N210" s="14"/>
    </row>
    <row r="211" spans="1:14" x14ac:dyDescent="0.2">
      <c r="A211" s="14"/>
      <c r="B211" s="22">
        <v>3928</v>
      </c>
      <c r="C211" s="14" t="s">
        <v>174</v>
      </c>
      <c r="D211" s="14">
        <f>Cenník[[#This Row],[Kód]]</f>
        <v>3928</v>
      </c>
      <c r="E211" s="23">
        <v>3.16</v>
      </c>
      <c r="F211" s="14"/>
      <c r="G211" s="14" t="s">
        <v>346</v>
      </c>
      <c r="H211" s="14"/>
      <c r="I211" s="24">
        <f>Cenník[[#This Row],[Kód]]</f>
        <v>3928</v>
      </c>
      <c r="J211" s="25">
        <f>Výskyt[[#This Row],[1]]</f>
        <v>0</v>
      </c>
      <c r="K211" s="25" t="str">
        <f>IFERROR(RANK(Výskyt[[#This Row],[kód-P]],Výskyt[kód-P],1),"")</f>
        <v/>
      </c>
      <c r="L211" s="25" t="str">
        <f>IF(Výskyt[[#This Row],[ks]]&gt;0,Výskyt[[#This Row],[Kód]],"")</f>
        <v/>
      </c>
      <c r="M211" s="25">
        <f>IFERROR(VLOOKUP(Výskyt[[#This Row],[Kód]],'Školské potreby'!$C$8:$F$270,4,0),0)+IFERROR(VLOOKUP(Výskyt[[#This Row],[Kód]],'Školské potreby'!$I$8:$L$268,4,0),0)</f>
        <v>0</v>
      </c>
      <c r="N211" s="14"/>
    </row>
    <row r="212" spans="1:14" x14ac:dyDescent="0.2">
      <c r="A212" s="14"/>
      <c r="B212" s="22">
        <v>3929</v>
      </c>
      <c r="C212" s="14" t="s">
        <v>175</v>
      </c>
      <c r="D212" s="14">
        <f>Cenník[[#This Row],[Kód]]</f>
        <v>3929</v>
      </c>
      <c r="E212" s="23">
        <v>2.5999999999999996</v>
      </c>
      <c r="F212" s="14"/>
      <c r="G212" s="14" t="s">
        <v>345</v>
      </c>
      <c r="H212" s="14"/>
      <c r="I212" s="24">
        <f>Cenník[[#This Row],[Kód]]</f>
        <v>3929</v>
      </c>
      <c r="J212" s="25">
        <f>Výskyt[[#This Row],[1]]</f>
        <v>0</v>
      </c>
      <c r="K212" s="25" t="str">
        <f>IFERROR(RANK(Výskyt[[#This Row],[kód-P]],Výskyt[kód-P],1),"")</f>
        <v/>
      </c>
      <c r="L212" s="25" t="str">
        <f>IF(Výskyt[[#This Row],[ks]]&gt;0,Výskyt[[#This Row],[Kód]],"")</f>
        <v/>
      </c>
      <c r="M212" s="25">
        <f>IFERROR(VLOOKUP(Výskyt[[#This Row],[Kód]],'Školské potreby'!$C$8:$F$270,4,0),0)+IFERROR(VLOOKUP(Výskyt[[#This Row],[Kód]],'Školské potreby'!$I$8:$L$268,4,0),0)</f>
        <v>0</v>
      </c>
      <c r="N212" s="14"/>
    </row>
    <row r="213" spans="1:14" x14ac:dyDescent="0.2">
      <c r="A213" s="14"/>
      <c r="B213" s="22">
        <v>3930</v>
      </c>
      <c r="C213" s="14" t="s">
        <v>181</v>
      </c>
      <c r="D213" s="14">
        <f>Cenník[[#This Row],[Kód]]</f>
        <v>3930</v>
      </c>
      <c r="E213" s="23">
        <v>0.3</v>
      </c>
      <c r="F213" s="14"/>
      <c r="G213" s="14" t="s">
        <v>344</v>
      </c>
      <c r="H213" s="14"/>
      <c r="I213" s="24">
        <f>Cenník[[#This Row],[Kód]]</f>
        <v>3930</v>
      </c>
      <c r="J213" s="25">
        <f>Výskyt[[#This Row],[1]]</f>
        <v>0</v>
      </c>
      <c r="K213" s="25" t="str">
        <f>IFERROR(RANK(Výskyt[[#This Row],[kód-P]],Výskyt[kód-P],1),"")</f>
        <v/>
      </c>
      <c r="L213" s="25" t="str">
        <f>IF(Výskyt[[#This Row],[ks]]&gt;0,Výskyt[[#This Row],[Kód]],"")</f>
        <v/>
      </c>
      <c r="M213" s="25">
        <f>IFERROR(VLOOKUP(Výskyt[[#This Row],[Kód]],'Školské potreby'!$C$8:$F$270,4,0),0)+IFERROR(VLOOKUP(Výskyt[[#This Row],[Kód]],'Školské potreby'!$I$8:$L$268,4,0),0)</f>
        <v>0</v>
      </c>
      <c r="N213" s="14"/>
    </row>
    <row r="214" spans="1:14" x14ac:dyDescent="0.2">
      <c r="A214" s="14"/>
      <c r="B214" s="22">
        <v>3934</v>
      </c>
      <c r="C214" s="14" t="s">
        <v>392</v>
      </c>
      <c r="D214" s="14">
        <f>Cenník[[#This Row],[Kód]]</f>
        <v>3934</v>
      </c>
      <c r="E214" s="23">
        <v>3.48</v>
      </c>
      <c r="F214" s="14"/>
      <c r="G214" s="14" t="s">
        <v>82</v>
      </c>
      <c r="H214" s="14"/>
      <c r="I214" s="24">
        <f>Cenník[[#This Row],[Kód]]</f>
        <v>3934</v>
      </c>
      <c r="J214" s="25">
        <f>Výskyt[[#This Row],[1]]</f>
        <v>0</v>
      </c>
      <c r="K214" s="25" t="str">
        <f>IFERROR(RANK(Výskyt[[#This Row],[kód-P]],Výskyt[kód-P],1),"")</f>
        <v/>
      </c>
      <c r="L214" s="25" t="str">
        <f>IF(Výskyt[[#This Row],[ks]]&gt;0,Výskyt[[#This Row],[Kód]],"")</f>
        <v/>
      </c>
      <c r="M214" s="25">
        <f>IFERROR(VLOOKUP(Výskyt[[#This Row],[Kód]],'Školské potreby'!$C$8:$F$270,4,0),0)+IFERROR(VLOOKUP(Výskyt[[#This Row],[Kód]],'Školské potreby'!$I$8:$L$268,4,0),0)</f>
        <v>0</v>
      </c>
      <c r="N214" s="14"/>
    </row>
    <row r="215" spans="1:14" x14ac:dyDescent="0.2">
      <c r="A215" s="14"/>
      <c r="B215" s="22">
        <v>3935</v>
      </c>
      <c r="C215" s="14" t="s">
        <v>402</v>
      </c>
      <c r="D215" s="14">
        <f>Cenník[[#This Row],[Kód]]</f>
        <v>3935</v>
      </c>
      <c r="E215" s="23">
        <v>2.3199999999999998</v>
      </c>
      <c r="F215" s="14"/>
      <c r="G215" s="14" t="s">
        <v>89</v>
      </c>
      <c r="H215" s="14"/>
      <c r="I215" s="24">
        <f>Cenník[[#This Row],[Kód]]</f>
        <v>3935</v>
      </c>
      <c r="J215" s="25">
        <f>Výskyt[[#This Row],[1]]</f>
        <v>0</v>
      </c>
      <c r="K215" s="25" t="str">
        <f>IFERROR(RANK(Výskyt[[#This Row],[kód-P]],Výskyt[kód-P],1),"")</f>
        <v/>
      </c>
      <c r="L215" s="25" t="str">
        <f>IF(Výskyt[[#This Row],[ks]]&gt;0,Výskyt[[#This Row],[Kód]],"")</f>
        <v/>
      </c>
      <c r="M215" s="25">
        <f>IFERROR(VLOOKUP(Výskyt[[#This Row],[Kód]],'Školské potreby'!$C$8:$F$270,4,0),0)+IFERROR(VLOOKUP(Výskyt[[#This Row],[Kód]],'Školské potreby'!$I$8:$L$268,4,0),0)</f>
        <v>0</v>
      </c>
      <c r="N215" s="14"/>
    </row>
    <row r="216" spans="1:14" x14ac:dyDescent="0.2">
      <c r="A216" s="14"/>
      <c r="B216" s="22">
        <v>3936</v>
      </c>
      <c r="C216" s="14" t="s">
        <v>399</v>
      </c>
      <c r="D216" s="14">
        <f>Cenník[[#This Row],[Kód]]</f>
        <v>3936</v>
      </c>
      <c r="E216" s="23">
        <v>76.8</v>
      </c>
      <c r="F216" s="14"/>
      <c r="G216" s="14" t="s">
        <v>83</v>
      </c>
      <c r="H216" s="14"/>
      <c r="I216" s="24">
        <f>Cenník[[#This Row],[Kód]]</f>
        <v>3936</v>
      </c>
      <c r="J216" s="25">
        <f>Výskyt[[#This Row],[1]]</f>
        <v>0</v>
      </c>
      <c r="K216" s="25" t="str">
        <f>IFERROR(RANK(Výskyt[[#This Row],[kód-P]],Výskyt[kód-P],1),"")</f>
        <v/>
      </c>
      <c r="L216" s="25" t="str">
        <f>IF(Výskyt[[#This Row],[ks]]&gt;0,Výskyt[[#This Row],[Kód]],"")</f>
        <v/>
      </c>
      <c r="M216" s="25">
        <f>IFERROR(VLOOKUP(Výskyt[[#This Row],[Kód]],'Školské potreby'!$C$8:$F$270,4,0),0)+IFERROR(VLOOKUP(Výskyt[[#This Row],[Kód]],'Školské potreby'!$I$8:$L$268,4,0),0)</f>
        <v>0</v>
      </c>
      <c r="N216" s="14"/>
    </row>
    <row r="217" spans="1:14" x14ac:dyDescent="0.2">
      <c r="A217" s="14"/>
      <c r="B217" s="22">
        <v>3937</v>
      </c>
      <c r="C217" s="14" t="s">
        <v>400</v>
      </c>
      <c r="D217" s="14">
        <f>Cenník[[#This Row],[Kód]]</f>
        <v>3937</v>
      </c>
      <c r="E217" s="23">
        <v>57.6</v>
      </c>
      <c r="F217" s="14"/>
      <c r="G217" s="14" t="s">
        <v>90</v>
      </c>
      <c r="H217" s="14"/>
      <c r="I217" s="24">
        <f>Cenník[[#This Row],[Kód]]</f>
        <v>3937</v>
      </c>
      <c r="J217" s="25">
        <f>Výskyt[[#This Row],[1]]</f>
        <v>0</v>
      </c>
      <c r="K217" s="25" t="str">
        <f>IFERROR(RANK(Výskyt[[#This Row],[kód-P]],Výskyt[kód-P],1),"")</f>
        <v/>
      </c>
      <c r="L217" s="25" t="str">
        <f>IF(Výskyt[[#This Row],[ks]]&gt;0,Výskyt[[#This Row],[Kód]],"")</f>
        <v/>
      </c>
      <c r="M217" s="25">
        <f>IFERROR(VLOOKUP(Výskyt[[#This Row],[Kód]],'Školské potreby'!$C$8:$F$270,4,0),0)+IFERROR(VLOOKUP(Výskyt[[#This Row],[Kód]],'Školské potreby'!$I$8:$L$268,4,0),0)</f>
        <v>0</v>
      </c>
      <c r="N217" s="14"/>
    </row>
    <row r="218" spans="1:14" x14ac:dyDescent="0.2">
      <c r="A218" s="14"/>
      <c r="B218" s="22">
        <v>3938</v>
      </c>
      <c r="C218" s="14" t="s">
        <v>401</v>
      </c>
      <c r="D218" s="14">
        <f>Cenník[[#This Row],[Kód]]</f>
        <v>3938</v>
      </c>
      <c r="E218" s="23">
        <v>57.6</v>
      </c>
      <c r="F218" s="14"/>
      <c r="G218" s="14" t="s">
        <v>85</v>
      </c>
      <c r="H218" s="14"/>
      <c r="I218" s="24">
        <f>Cenník[[#This Row],[Kód]]</f>
        <v>3938</v>
      </c>
      <c r="J218" s="25">
        <f>Výskyt[[#This Row],[1]]</f>
        <v>0</v>
      </c>
      <c r="K218" s="25" t="str">
        <f>IFERROR(RANK(Výskyt[[#This Row],[kód-P]],Výskyt[kód-P],1),"")</f>
        <v/>
      </c>
      <c r="L218" s="25" t="str">
        <f>IF(Výskyt[[#This Row],[ks]]&gt;0,Výskyt[[#This Row],[Kód]],"")</f>
        <v/>
      </c>
      <c r="M218" s="25">
        <f>IFERROR(VLOOKUP(Výskyt[[#This Row],[Kód]],'Školské potreby'!$C$8:$F$270,4,0),0)+IFERROR(VLOOKUP(Výskyt[[#This Row],[Kód]],'Školské potreby'!$I$8:$L$268,4,0),0)</f>
        <v>0</v>
      </c>
      <c r="N218" s="14"/>
    </row>
    <row r="219" spans="1:14" x14ac:dyDescent="0.2">
      <c r="A219" s="14"/>
      <c r="B219" s="22">
        <v>3940</v>
      </c>
      <c r="C219" s="14" t="s">
        <v>11</v>
      </c>
      <c r="D219" s="14">
        <f>Cenník[[#This Row],[Kód]]</f>
        <v>3940</v>
      </c>
      <c r="E219" s="23">
        <v>0.24</v>
      </c>
      <c r="F219" s="14"/>
      <c r="G219" s="14" t="s">
        <v>91</v>
      </c>
      <c r="H219" s="14"/>
      <c r="I219" s="24">
        <f>Cenník[[#This Row],[Kód]]</f>
        <v>3940</v>
      </c>
      <c r="J219" s="25">
        <f>Výskyt[[#This Row],[1]]</f>
        <v>0</v>
      </c>
      <c r="K219" s="25" t="str">
        <f>IFERROR(RANK(Výskyt[[#This Row],[kód-P]],Výskyt[kód-P],1),"")</f>
        <v/>
      </c>
      <c r="L219" s="25" t="str">
        <f>IF(Výskyt[[#This Row],[ks]]&gt;0,Výskyt[[#This Row],[Kód]],"")</f>
        <v/>
      </c>
      <c r="M219" s="25">
        <f>IFERROR(VLOOKUP(Výskyt[[#This Row],[Kód]],'Školské potreby'!$C$8:$F$270,4,0),0)+IFERROR(VLOOKUP(Výskyt[[#This Row],[Kód]],'Školské potreby'!$I$8:$L$268,4,0),0)</f>
        <v>0</v>
      </c>
      <c r="N219" s="14"/>
    </row>
    <row r="220" spans="1:14" x14ac:dyDescent="0.2">
      <c r="A220" s="14"/>
      <c r="B220" s="22">
        <v>3942</v>
      </c>
      <c r="C220" s="14" t="s">
        <v>12</v>
      </c>
      <c r="D220" s="14">
        <f>Cenník[[#This Row],[Kód]]</f>
        <v>3942</v>
      </c>
      <c r="E220" s="23">
        <v>1.36</v>
      </c>
      <c r="F220" s="14"/>
      <c r="G220" s="14" t="s">
        <v>86</v>
      </c>
      <c r="H220" s="14"/>
      <c r="I220" s="24">
        <f>Cenník[[#This Row],[Kód]]</f>
        <v>3942</v>
      </c>
      <c r="J220" s="25">
        <f>Výskyt[[#This Row],[1]]</f>
        <v>0</v>
      </c>
      <c r="K220" s="25" t="str">
        <f>IFERROR(RANK(Výskyt[[#This Row],[kód-P]],Výskyt[kód-P],1),"")</f>
        <v/>
      </c>
      <c r="L220" s="25" t="str">
        <f>IF(Výskyt[[#This Row],[ks]]&gt;0,Výskyt[[#This Row],[Kód]],"")</f>
        <v/>
      </c>
      <c r="M220" s="25">
        <f>IFERROR(VLOOKUP(Výskyt[[#This Row],[Kód]],'Školské potreby'!$C$8:$F$270,4,0),0)+IFERROR(VLOOKUP(Výskyt[[#This Row],[Kód]],'Školské potreby'!$I$8:$L$268,4,0),0)</f>
        <v>0</v>
      </c>
      <c r="N220" s="14"/>
    </row>
    <row r="221" spans="1:14" x14ac:dyDescent="0.2">
      <c r="A221" s="14"/>
      <c r="B221" s="22">
        <v>3950</v>
      </c>
      <c r="C221" s="14" t="s">
        <v>13</v>
      </c>
      <c r="D221" s="14">
        <f>Cenník[[#This Row],[Kód]]</f>
        <v>3950</v>
      </c>
      <c r="E221" s="23">
        <v>1.58</v>
      </c>
      <c r="F221" s="14"/>
      <c r="G221" s="14" t="s">
        <v>87</v>
      </c>
      <c r="H221" s="14"/>
      <c r="I221" s="24">
        <f>Cenník[[#This Row],[Kód]]</f>
        <v>3950</v>
      </c>
      <c r="J221" s="25">
        <f>Výskyt[[#This Row],[1]]</f>
        <v>0</v>
      </c>
      <c r="K221" s="25" t="str">
        <f>IFERROR(RANK(Výskyt[[#This Row],[kód-P]],Výskyt[kód-P],1),"")</f>
        <v/>
      </c>
      <c r="L221" s="25" t="str">
        <f>IF(Výskyt[[#This Row],[ks]]&gt;0,Výskyt[[#This Row],[Kód]],"")</f>
        <v/>
      </c>
      <c r="M221" s="25">
        <f>IFERROR(VLOOKUP(Výskyt[[#This Row],[Kód]],'Školské potreby'!$C$8:$F$270,4,0),0)+IFERROR(VLOOKUP(Výskyt[[#This Row],[Kód]],'Školské potreby'!$I$8:$L$268,4,0),0)</f>
        <v>0</v>
      </c>
      <c r="N221" s="14"/>
    </row>
    <row r="222" spans="1:14" x14ac:dyDescent="0.2">
      <c r="A222" s="14"/>
      <c r="B222" s="22">
        <v>3951</v>
      </c>
      <c r="C222" s="14" t="s">
        <v>14</v>
      </c>
      <c r="D222" s="14">
        <f>Cenník[[#This Row],[Kód]]</f>
        <v>3951</v>
      </c>
      <c r="E222" s="23">
        <v>1.58</v>
      </c>
      <c r="F222" s="14"/>
      <c r="G222" s="14" t="s">
        <v>81</v>
      </c>
      <c r="H222" s="14"/>
      <c r="I222" s="24">
        <f>Cenník[[#This Row],[Kód]]</f>
        <v>3951</v>
      </c>
      <c r="J222" s="25">
        <f>Výskyt[[#This Row],[1]]</f>
        <v>0</v>
      </c>
      <c r="K222" s="25" t="str">
        <f>IFERROR(RANK(Výskyt[[#This Row],[kód-P]],Výskyt[kód-P],1),"")</f>
        <v/>
      </c>
      <c r="L222" s="25" t="str">
        <f>IF(Výskyt[[#This Row],[ks]]&gt;0,Výskyt[[#This Row],[Kód]],"")</f>
        <v/>
      </c>
      <c r="M222" s="25">
        <f>IFERROR(VLOOKUP(Výskyt[[#This Row],[Kód]],'Školské potreby'!$C$8:$F$270,4,0),0)+IFERROR(VLOOKUP(Výskyt[[#This Row],[Kód]],'Školské potreby'!$I$8:$L$268,4,0),0)</f>
        <v>0</v>
      </c>
      <c r="N222" s="14"/>
    </row>
    <row r="223" spans="1:14" x14ac:dyDescent="0.2">
      <c r="A223" s="14"/>
      <c r="B223" s="22">
        <v>3996</v>
      </c>
      <c r="C223" s="14" t="s">
        <v>325</v>
      </c>
      <c r="D223" s="14">
        <f>Cenník[[#This Row],[Kód]]</f>
        <v>3996</v>
      </c>
      <c r="E223" s="23">
        <v>1.92</v>
      </c>
      <c r="F223" s="14"/>
      <c r="G223" s="14" t="s">
        <v>93</v>
      </c>
      <c r="H223" s="14"/>
      <c r="I223" s="24">
        <f>Cenník[[#This Row],[Kód]]</f>
        <v>3996</v>
      </c>
      <c r="J223" s="25">
        <f>Výskyt[[#This Row],[1]]</f>
        <v>0</v>
      </c>
      <c r="K223" s="25" t="str">
        <f>IFERROR(RANK(Výskyt[[#This Row],[kód-P]],Výskyt[kód-P],1),"")</f>
        <v/>
      </c>
      <c r="L223" s="25" t="str">
        <f>IF(Výskyt[[#This Row],[ks]]&gt;0,Výskyt[[#This Row],[Kód]],"")</f>
        <v/>
      </c>
      <c r="M223" s="25">
        <f>IFERROR(VLOOKUP(Výskyt[[#This Row],[Kód]],'Školské potreby'!$C$8:$F$270,4,0),0)+IFERROR(VLOOKUP(Výskyt[[#This Row],[Kód]],'Školské potreby'!$I$8:$L$268,4,0),0)</f>
        <v>0</v>
      </c>
      <c r="N223" s="14"/>
    </row>
    <row r="224" spans="1:14" x14ac:dyDescent="0.2">
      <c r="A224" s="14"/>
      <c r="B224" s="22">
        <v>3997</v>
      </c>
      <c r="C224" s="14" t="s">
        <v>159</v>
      </c>
      <c r="D224" s="14">
        <f>Cenník[[#This Row],[Kód]]</f>
        <v>3997</v>
      </c>
      <c r="E224" s="23">
        <v>13.06</v>
      </c>
      <c r="F224" s="14"/>
      <c r="G224" s="14" t="s">
        <v>327</v>
      </c>
      <c r="H224" s="14"/>
      <c r="I224" s="24">
        <f>Cenník[[#This Row],[Kód]]</f>
        <v>3997</v>
      </c>
      <c r="J224" s="25">
        <f>Výskyt[[#This Row],[1]]</f>
        <v>0</v>
      </c>
      <c r="K224" s="25" t="str">
        <f>IFERROR(RANK(Výskyt[[#This Row],[kód-P]],Výskyt[kód-P],1),"")</f>
        <v/>
      </c>
      <c r="L224" s="25" t="str">
        <f>IF(Výskyt[[#This Row],[ks]]&gt;0,Výskyt[[#This Row],[Kód]],"")</f>
        <v/>
      </c>
      <c r="M224" s="25">
        <f>IFERROR(VLOOKUP(Výskyt[[#This Row],[Kód]],'Školské potreby'!$C$8:$F$270,4,0),0)+IFERROR(VLOOKUP(Výskyt[[#This Row],[Kód]],'Školské potreby'!$I$8:$L$268,4,0),0)</f>
        <v>0</v>
      </c>
      <c r="N224" s="14"/>
    </row>
    <row r="225" spans="1:14" x14ac:dyDescent="0.2">
      <c r="A225" s="14"/>
      <c r="B225" s="22">
        <v>3998</v>
      </c>
      <c r="C225" s="14" t="s">
        <v>157</v>
      </c>
      <c r="D225" s="14">
        <f>Cenník[[#This Row],[Kód]]</f>
        <v>3998</v>
      </c>
      <c r="E225" s="23">
        <v>8.64</v>
      </c>
      <c r="F225" s="14"/>
      <c r="G225" s="14" t="s">
        <v>329</v>
      </c>
      <c r="H225" s="14"/>
      <c r="I225" s="24">
        <f>Cenník[[#This Row],[Kód]]</f>
        <v>3998</v>
      </c>
      <c r="J225" s="25">
        <f>Výskyt[[#This Row],[1]]</f>
        <v>0</v>
      </c>
      <c r="K225" s="25" t="str">
        <f>IFERROR(RANK(Výskyt[[#This Row],[kód-P]],Výskyt[kód-P],1),"")</f>
        <v/>
      </c>
      <c r="L225" s="25" t="str">
        <f>IF(Výskyt[[#This Row],[ks]]&gt;0,Výskyt[[#This Row],[Kód]],"")</f>
        <v/>
      </c>
      <c r="M225" s="25">
        <f>IFERROR(VLOOKUP(Výskyt[[#This Row],[Kód]],'Školské potreby'!$C$8:$F$270,4,0),0)+IFERROR(VLOOKUP(Výskyt[[#This Row],[Kód]],'Školské potreby'!$I$8:$L$268,4,0),0)</f>
        <v>0</v>
      </c>
      <c r="N225" s="14"/>
    </row>
    <row r="226" spans="1:14" x14ac:dyDescent="0.2">
      <c r="A226" s="14"/>
      <c r="B226" s="22">
        <v>3999</v>
      </c>
      <c r="C226" s="14" t="s">
        <v>540</v>
      </c>
      <c r="D226" s="14">
        <f>Cenník[[#This Row],[Kód]]</f>
        <v>3999</v>
      </c>
      <c r="E226" s="23">
        <v>7.68</v>
      </c>
      <c r="F226" s="14"/>
      <c r="G226" s="14" t="s">
        <v>330</v>
      </c>
      <c r="H226" s="14"/>
      <c r="I226" s="24">
        <f>Cenník[[#This Row],[Kód]]</f>
        <v>3999</v>
      </c>
      <c r="J226" s="25">
        <f>Výskyt[[#This Row],[1]]</f>
        <v>0</v>
      </c>
      <c r="K226" s="25" t="str">
        <f>IFERROR(RANK(Výskyt[[#This Row],[kód-P]],Výskyt[kód-P],1),"")</f>
        <v/>
      </c>
      <c r="L226" s="25" t="str">
        <f>IF(Výskyt[[#This Row],[ks]]&gt;0,Výskyt[[#This Row],[Kód]],"")</f>
        <v/>
      </c>
      <c r="M226" s="25">
        <f>IFERROR(VLOOKUP(Výskyt[[#This Row],[Kód]],'Školské potreby'!$C$8:$F$270,4,0),0)+IFERROR(VLOOKUP(Výskyt[[#This Row],[Kód]],'Školské potreby'!$I$8:$L$268,4,0),0)</f>
        <v>0</v>
      </c>
      <c r="N226" s="14"/>
    </row>
    <row r="227" spans="1:14" x14ac:dyDescent="0.2">
      <c r="A227" s="14"/>
      <c r="B227" s="22">
        <v>4000</v>
      </c>
      <c r="C227" s="14" t="s">
        <v>322</v>
      </c>
      <c r="D227" s="14">
        <f>Cenník[[#This Row],[Kód]]</f>
        <v>4000</v>
      </c>
      <c r="E227" s="23">
        <v>1.18</v>
      </c>
      <c r="F227" s="14"/>
      <c r="G227" s="14" t="s">
        <v>331</v>
      </c>
      <c r="H227" s="14"/>
      <c r="I227" s="24">
        <f>Cenník[[#This Row],[Kód]]</f>
        <v>4000</v>
      </c>
      <c r="J227" s="25">
        <f>Výskyt[[#This Row],[1]]</f>
        <v>0</v>
      </c>
      <c r="K227" s="25" t="str">
        <f>IFERROR(RANK(Výskyt[[#This Row],[kód-P]],Výskyt[kód-P],1),"")</f>
        <v/>
      </c>
      <c r="L227" s="25" t="str">
        <f>IF(Výskyt[[#This Row],[ks]]&gt;0,Výskyt[[#This Row],[Kód]],"")</f>
        <v/>
      </c>
      <c r="M227" s="25">
        <f>IFERROR(VLOOKUP(Výskyt[[#This Row],[Kód]],'Školské potreby'!$C$8:$F$270,4,0),0)+IFERROR(VLOOKUP(Výskyt[[#This Row],[Kód]],'Školské potreby'!$I$8:$L$268,4,0),0)</f>
        <v>0</v>
      </c>
      <c r="N227" s="14"/>
    </row>
    <row r="228" spans="1:14" x14ac:dyDescent="0.2">
      <c r="A228" s="14"/>
      <c r="B228" s="22">
        <v>4001</v>
      </c>
      <c r="C228" s="14" t="s">
        <v>323</v>
      </c>
      <c r="D228" s="14">
        <f>Cenník[[#This Row],[Kód]]</f>
        <v>4001</v>
      </c>
      <c r="E228" s="23">
        <v>1.4</v>
      </c>
      <c r="F228" s="14"/>
      <c r="G228" s="14" t="s">
        <v>326</v>
      </c>
      <c r="H228" s="14"/>
      <c r="I228" s="24">
        <f>Cenník[[#This Row],[Kód]]</f>
        <v>4001</v>
      </c>
      <c r="J228" s="25">
        <f>Výskyt[[#This Row],[1]]</f>
        <v>0</v>
      </c>
      <c r="K228" s="25" t="str">
        <f>IFERROR(RANK(Výskyt[[#This Row],[kód-P]],Výskyt[kód-P],1),"")</f>
        <v/>
      </c>
      <c r="L228" s="25" t="str">
        <f>IF(Výskyt[[#This Row],[ks]]&gt;0,Výskyt[[#This Row],[Kód]],"")</f>
        <v/>
      </c>
      <c r="M228" s="25">
        <f>IFERROR(VLOOKUP(Výskyt[[#This Row],[Kód]],'Školské potreby'!$C$8:$F$270,4,0),0)+IFERROR(VLOOKUP(Výskyt[[#This Row],[Kód]],'Školské potreby'!$I$8:$L$268,4,0),0)</f>
        <v>0</v>
      </c>
      <c r="N228" s="14"/>
    </row>
    <row r="229" spans="1:14" x14ac:dyDescent="0.2">
      <c r="A229" s="14"/>
      <c r="B229" s="22">
        <v>4002</v>
      </c>
      <c r="C229" s="14" t="s">
        <v>324</v>
      </c>
      <c r="D229" s="14">
        <f>Cenník[[#This Row],[Kód]]</f>
        <v>4002</v>
      </c>
      <c r="E229" s="23">
        <v>1.84</v>
      </c>
      <c r="F229" s="14"/>
      <c r="G229" s="14" t="s">
        <v>328</v>
      </c>
      <c r="H229" s="14"/>
      <c r="I229" s="24">
        <f>Cenník[[#This Row],[Kód]]</f>
        <v>4002</v>
      </c>
      <c r="J229" s="25">
        <f>Výskyt[[#This Row],[1]]</f>
        <v>0</v>
      </c>
      <c r="K229" s="25" t="str">
        <f>IFERROR(RANK(Výskyt[[#This Row],[kód-P]],Výskyt[kód-P],1),"")</f>
        <v/>
      </c>
      <c r="L229" s="25" t="str">
        <f>IF(Výskyt[[#This Row],[ks]]&gt;0,Výskyt[[#This Row],[Kód]],"")</f>
        <v/>
      </c>
      <c r="M229" s="25">
        <f>IFERROR(VLOOKUP(Výskyt[[#This Row],[Kód]],'Školské potreby'!$C$8:$F$270,4,0),0)+IFERROR(VLOOKUP(Výskyt[[#This Row],[Kód]],'Školské potreby'!$I$8:$L$268,4,0),0)</f>
        <v>0</v>
      </c>
      <c r="N229" s="14"/>
    </row>
    <row r="230" spans="1:14" x14ac:dyDescent="0.2">
      <c r="A230" s="14"/>
      <c r="B230" s="22">
        <v>4003</v>
      </c>
      <c r="C230" s="14" t="s">
        <v>505</v>
      </c>
      <c r="D230" s="14">
        <f>Cenník[[#This Row],[Kód]]</f>
        <v>4003</v>
      </c>
      <c r="E230" s="23">
        <v>0.95</v>
      </c>
      <c r="F230" s="14"/>
      <c r="G230" s="14" t="s">
        <v>332</v>
      </c>
      <c r="H230" s="14"/>
      <c r="I230" s="24">
        <f>Cenník[[#This Row],[Kód]]</f>
        <v>4003</v>
      </c>
      <c r="J230" s="25">
        <f>Výskyt[[#This Row],[1]]</f>
        <v>0</v>
      </c>
      <c r="K230" s="25" t="str">
        <f>IFERROR(RANK(Výskyt[[#This Row],[kód-P]],Výskyt[kód-P],1),"")</f>
        <v/>
      </c>
      <c r="L230" s="25" t="str">
        <f>IF(Výskyt[[#This Row],[ks]]&gt;0,Výskyt[[#This Row],[Kód]],"")</f>
        <v/>
      </c>
      <c r="M230" s="25">
        <f>IFERROR(VLOOKUP(Výskyt[[#This Row],[Kód]],'Školské potreby'!$C$8:$F$270,4,0),0)+IFERROR(VLOOKUP(Výskyt[[#This Row],[Kód]],'Školské potreby'!$I$8:$L$268,4,0),0)</f>
        <v>0</v>
      </c>
      <c r="N230" s="14"/>
    </row>
    <row r="231" spans="1:14" x14ac:dyDescent="0.2">
      <c r="A231" s="14"/>
      <c r="B231" s="22">
        <v>4004</v>
      </c>
      <c r="C231" s="14" t="s">
        <v>506</v>
      </c>
      <c r="D231" s="14">
        <f>Cenník[[#This Row],[Kód]]</f>
        <v>4004</v>
      </c>
      <c r="E231" s="23">
        <v>0.95</v>
      </c>
      <c r="F231" s="14"/>
      <c r="G231" s="14" t="s">
        <v>334</v>
      </c>
      <c r="H231" s="14"/>
      <c r="I231" s="24">
        <f>Cenník[[#This Row],[Kód]]</f>
        <v>4004</v>
      </c>
      <c r="J231" s="25">
        <f>Výskyt[[#This Row],[1]]</f>
        <v>0</v>
      </c>
      <c r="K231" s="25" t="str">
        <f>IFERROR(RANK(Výskyt[[#This Row],[kód-P]],Výskyt[kód-P],1),"")</f>
        <v/>
      </c>
      <c r="L231" s="25" t="str">
        <f>IF(Výskyt[[#This Row],[ks]]&gt;0,Výskyt[[#This Row],[Kód]],"")</f>
        <v/>
      </c>
      <c r="M231" s="25">
        <f>IFERROR(VLOOKUP(Výskyt[[#This Row],[Kód]],'Školské potreby'!$C$8:$F$270,4,0),0)+IFERROR(VLOOKUP(Výskyt[[#This Row],[Kód]],'Školské potreby'!$I$8:$L$268,4,0),0)</f>
        <v>0</v>
      </c>
      <c r="N231" s="14"/>
    </row>
    <row r="232" spans="1:14" x14ac:dyDescent="0.2">
      <c r="A232" s="14"/>
      <c r="B232" s="22">
        <v>4005</v>
      </c>
      <c r="C232" s="14" t="s">
        <v>507</v>
      </c>
      <c r="D232" s="14">
        <f>Cenník[[#This Row],[Kód]]</f>
        <v>4005</v>
      </c>
      <c r="E232" s="23">
        <v>0.95</v>
      </c>
      <c r="F232" s="14"/>
      <c r="G232" s="14" t="s">
        <v>335</v>
      </c>
      <c r="H232" s="14"/>
      <c r="I232" s="24">
        <f>Cenník[[#This Row],[Kód]]</f>
        <v>4005</v>
      </c>
      <c r="J232" s="25">
        <f>Výskyt[[#This Row],[1]]</f>
        <v>0</v>
      </c>
      <c r="K232" s="25" t="str">
        <f>IFERROR(RANK(Výskyt[[#This Row],[kód-P]],Výskyt[kód-P],1),"")</f>
        <v/>
      </c>
      <c r="L232" s="25" t="str">
        <f>IF(Výskyt[[#This Row],[ks]]&gt;0,Výskyt[[#This Row],[Kód]],"")</f>
        <v/>
      </c>
      <c r="M232" s="25">
        <f>IFERROR(VLOOKUP(Výskyt[[#This Row],[Kód]],'Školské potreby'!$C$8:$F$270,4,0),0)+IFERROR(VLOOKUP(Výskyt[[#This Row],[Kód]],'Školské potreby'!$I$8:$L$268,4,0),0)</f>
        <v>0</v>
      </c>
      <c r="N232" s="14"/>
    </row>
    <row r="233" spans="1:14" x14ac:dyDescent="0.2">
      <c r="A233" s="14"/>
      <c r="B233" s="22">
        <v>4006</v>
      </c>
      <c r="C233" s="14" t="s">
        <v>508</v>
      </c>
      <c r="D233" s="14">
        <f>Cenník[[#This Row],[Kód]]</f>
        <v>4006</v>
      </c>
      <c r="E233" s="23">
        <v>1.1000000000000001</v>
      </c>
      <c r="F233" s="14"/>
      <c r="G233" s="14" t="s">
        <v>333</v>
      </c>
      <c r="H233" s="14"/>
      <c r="I233" s="24">
        <f>Cenník[[#This Row],[Kód]]</f>
        <v>4006</v>
      </c>
      <c r="J233" s="25">
        <f>Výskyt[[#This Row],[1]]</f>
        <v>0</v>
      </c>
      <c r="K233" s="25" t="str">
        <f>IFERROR(RANK(Výskyt[[#This Row],[kód-P]],Výskyt[kód-P],1),"")</f>
        <v/>
      </c>
      <c r="L233" s="25" t="str">
        <f>IF(Výskyt[[#This Row],[ks]]&gt;0,Výskyt[[#This Row],[Kód]],"")</f>
        <v/>
      </c>
      <c r="M233" s="25">
        <f>IFERROR(VLOOKUP(Výskyt[[#This Row],[Kód]],'Školské potreby'!$C$8:$F$270,4,0),0)+IFERROR(VLOOKUP(Výskyt[[#This Row],[Kód]],'Školské potreby'!$I$8:$L$268,4,0),0)</f>
        <v>0</v>
      </c>
      <c r="N233" s="14"/>
    </row>
    <row r="234" spans="1:14" x14ac:dyDescent="0.2">
      <c r="A234" s="14"/>
      <c r="B234" s="22">
        <v>4010</v>
      </c>
      <c r="C234" s="14" t="s">
        <v>31</v>
      </c>
      <c r="D234" s="14">
        <f>Cenník[[#This Row],[Kód]]</f>
        <v>4010</v>
      </c>
      <c r="E234" s="23">
        <v>0.12</v>
      </c>
      <c r="F234" s="14"/>
      <c r="G234" s="14" t="s">
        <v>337</v>
      </c>
      <c r="H234" s="14"/>
      <c r="I234" s="24">
        <f>Cenník[[#This Row],[Kód]]</f>
        <v>4010</v>
      </c>
      <c r="J234" s="25">
        <f>Výskyt[[#This Row],[1]]</f>
        <v>0</v>
      </c>
      <c r="K234" s="25" t="str">
        <f>IFERROR(RANK(Výskyt[[#This Row],[kód-P]],Výskyt[kód-P],1),"")</f>
        <v/>
      </c>
      <c r="L234" s="25" t="str">
        <f>IF(Výskyt[[#This Row],[ks]]&gt;0,Výskyt[[#This Row],[Kód]],"")</f>
        <v/>
      </c>
      <c r="M234" s="25">
        <f>IFERROR(VLOOKUP(Výskyt[[#This Row],[Kód]],'Školské potreby'!$C$8:$F$270,4,0),0)+IFERROR(VLOOKUP(Výskyt[[#This Row],[Kód]],'Školské potreby'!$I$8:$L$268,4,0),0)</f>
        <v>0</v>
      </c>
      <c r="N234" s="14"/>
    </row>
    <row r="235" spans="1:14" x14ac:dyDescent="0.2">
      <c r="A235" s="14"/>
      <c r="B235" s="22">
        <v>4011</v>
      </c>
      <c r="C235" s="14" t="s">
        <v>32</v>
      </c>
      <c r="D235" s="14">
        <f>Cenník[[#This Row],[Kód]]</f>
        <v>4011</v>
      </c>
      <c r="E235" s="23">
        <v>0.12</v>
      </c>
      <c r="F235" s="14"/>
      <c r="G235" s="14" t="s">
        <v>336</v>
      </c>
      <c r="H235" s="14"/>
      <c r="I235" s="24">
        <f>Cenník[[#This Row],[Kód]]</f>
        <v>4011</v>
      </c>
      <c r="J235" s="25">
        <f>Výskyt[[#This Row],[1]]</f>
        <v>0</v>
      </c>
      <c r="K235" s="25" t="str">
        <f>IFERROR(RANK(Výskyt[[#This Row],[kód-P]],Výskyt[kód-P],1),"")</f>
        <v/>
      </c>
      <c r="L235" s="25" t="str">
        <f>IF(Výskyt[[#This Row],[ks]]&gt;0,Výskyt[[#This Row],[Kód]],"")</f>
        <v/>
      </c>
      <c r="M235" s="25">
        <f>IFERROR(VLOOKUP(Výskyt[[#This Row],[Kód]],'Školské potreby'!$C$8:$F$270,4,0),0)+IFERROR(VLOOKUP(Výskyt[[#This Row],[Kód]],'Školské potreby'!$I$8:$L$268,4,0),0)</f>
        <v>0</v>
      </c>
      <c r="N235" s="14"/>
    </row>
    <row r="236" spans="1:14" x14ac:dyDescent="0.2">
      <c r="A236" s="14"/>
      <c r="B236" s="22">
        <v>4012</v>
      </c>
      <c r="C236" s="14" t="s">
        <v>33</v>
      </c>
      <c r="D236" s="14">
        <f>Cenník[[#This Row],[Kód]]</f>
        <v>4012</v>
      </c>
      <c r="E236" s="23">
        <v>0.12</v>
      </c>
      <c r="F236" s="14"/>
      <c r="G236" s="14" t="s">
        <v>15</v>
      </c>
      <c r="H236" s="14"/>
      <c r="I236" s="24">
        <f>Cenník[[#This Row],[Kód]]</f>
        <v>4012</v>
      </c>
      <c r="J236" s="25">
        <f>Výskyt[[#This Row],[1]]</f>
        <v>0</v>
      </c>
      <c r="K236" s="25" t="str">
        <f>IFERROR(RANK(Výskyt[[#This Row],[kód-P]],Výskyt[kód-P],1),"")</f>
        <v/>
      </c>
      <c r="L236" s="25" t="str">
        <f>IF(Výskyt[[#This Row],[ks]]&gt;0,Výskyt[[#This Row],[Kód]],"")</f>
        <v/>
      </c>
      <c r="M236" s="25">
        <f>IFERROR(VLOOKUP(Výskyt[[#This Row],[Kód]],'Školské potreby'!$C$8:$F$270,4,0),0)+IFERROR(VLOOKUP(Výskyt[[#This Row],[Kód]],'Školské potreby'!$I$8:$L$268,4,0),0)</f>
        <v>0</v>
      </c>
      <c r="N236" s="14"/>
    </row>
    <row r="237" spans="1:14" x14ac:dyDescent="0.2">
      <c r="A237" s="14"/>
      <c r="B237" s="22">
        <v>4013</v>
      </c>
      <c r="C237" s="14" t="s">
        <v>35</v>
      </c>
      <c r="D237" s="14">
        <f>Cenník[[#This Row],[Kód]]</f>
        <v>4013</v>
      </c>
      <c r="E237" s="23">
        <v>0.12</v>
      </c>
      <c r="F237" s="14"/>
      <c r="G237" s="14" t="s">
        <v>16</v>
      </c>
      <c r="H237" s="14"/>
      <c r="I237" s="24">
        <f>Cenník[[#This Row],[Kód]]</f>
        <v>4013</v>
      </c>
      <c r="J237" s="25">
        <f>Výskyt[[#This Row],[1]]</f>
        <v>0</v>
      </c>
      <c r="K237" s="25" t="str">
        <f>IFERROR(RANK(Výskyt[[#This Row],[kód-P]],Výskyt[kód-P],1),"")</f>
        <v/>
      </c>
      <c r="L237" s="25" t="str">
        <f>IF(Výskyt[[#This Row],[ks]]&gt;0,Výskyt[[#This Row],[Kód]],"")</f>
        <v/>
      </c>
      <c r="M237" s="25">
        <f>IFERROR(VLOOKUP(Výskyt[[#This Row],[Kód]],'Školské potreby'!$C$8:$F$270,4,0),0)+IFERROR(VLOOKUP(Výskyt[[#This Row],[Kód]],'Školské potreby'!$I$8:$L$268,4,0),0)</f>
        <v>0</v>
      </c>
      <c r="N237" s="14"/>
    </row>
    <row r="238" spans="1:14" x14ac:dyDescent="0.2">
      <c r="A238" s="14"/>
      <c r="B238" s="22">
        <v>4014</v>
      </c>
      <c r="C238" s="14" t="s">
        <v>36</v>
      </c>
      <c r="D238" s="14">
        <f>Cenník[[#This Row],[Kód]]</f>
        <v>4014</v>
      </c>
      <c r="E238" s="23">
        <v>0.55000000000000004</v>
      </c>
      <c r="F238" s="14"/>
      <c r="G238" s="14" t="s">
        <v>159</v>
      </c>
      <c r="H238" s="14"/>
      <c r="I238" s="24">
        <f>Cenník[[#This Row],[Kód]]</f>
        <v>4014</v>
      </c>
      <c r="J238" s="25">
        <f>Výskyt[[#This Row],[1]]</f>
        <v>0</v>
      </c>
      <c r="K238" s="25" t="str">
        <f>IFERROR(RANK(Výskyt[[#This Row],[kód-P]],Výskyt[kód-P],1),"")</f>
        <v/>
      </c>
      <c r="L238" s="25" t="str">
        <f>IF(Výskyt[[#This Row],[ks]]&gt;0,Výskyt[[#This Row],[Kód]],"")</f>
        <v/>
      </c>
      <c r="M238" s="25">
        <f>IFERROR(VLOOKUP(Výskyt[[#This Row],[Kód]],'Školské potreby'!$C$8:$F$270,4,0),0)+IFERROR(VLOOKUP(Výskyt[[#This Row],[Kód]],'Školské potreby'!$I$8:$L$268,4,0),0)</f>
        <v>0</v>
      </c>
      <c r="N238" s="14"/>
    </row>
    <row r="239" spans="1:14" x14ac:dyDescent="0.2">
      <c r="A239" s="14"/>
      <c r="B239" s="22">
        <v>4015</v>
      </c>
      <c r="C239" s="14" t="s">
        <v>51</v>
      </c>
      <c r="D239" s="14">
        <f>Cenník[[#This Row],[Kód]]</f>
        <v>4015</v>
      </c>
      <c r="E239" s="23">
        <v>0.54</v>
      </c>
      <c r="F239" s="14"/>
      <c r="G239" s="14" t="s">
        <v>157</v>
      </c>
      <c r="H239" s="14"/>
      <c r="I239" s="24">
        <f>Cenník[[#This Row],[Kód]]</f>
        <v>4015</v>
      </c>
      <c r="J239" s="25">
        <f>Výskyt[[#This Row],[1]]</f>
        <v>0</v>
      </c>
      <c r="K239" s="25" t="str">
        <f>IFERROR(RANK(Výskyt[[#This Row],[kód-P]],Výskyt[kód-P],1),"")</f>
        <v/>
      </c>
      <c r="L239" s="25" t="str">
        <f>IF(Výskyt[[#This Row],[ks]]&gt;0,Výskyt[[#This Row],[Kód]],"")</f>
        <v/>
      </c>
      <c r="M239" s="25">
        <f>IFERROR(VLOOKUP(Výskyt[[#This Row],[Kód]],'Školské potreby'!$C$8:$F$270,4,0),0)+IFERROR(VLOOKUP(Výskyt[[#This Row],[Kód]],'Školské potreby'!$I$8:$L$268,4,0),0)</f>
        <v>0</v>
      </c>
      <c r="N239" s="14"/>
    </row>
    <row r="240" spans="1:14" x14ac:dyDescent="0.2">
      <c r="A240" s="14"/>
      <c r="B240" s="22">
        <v>4016</v>
      </c>
      <c r="C240" s="14" t="s">
        <v>52</v>
      </c>
      <c r="D240" s="14">
        <f>Cenník[[#This Row],[Kód]]</f>
        <v>4016</v>
      </c>
      <c r="E240" s="23">
        <v>0.54</v>
      </c>
      <c r="F240" s="14"/>
      <c r="G240" s="14" t="s">
        <v>540</v>
      </c>
      <c r="H240" s="14"/>
      <c r="I240" s="24">
        <f>Cenník[[#This Row],[Kód]]</f>
        <v>4016</v>
      </c>
      <c r="J240" s="25">
        <f>Výskyt[[#This Row],[1]]</f>
        <v>0</v>
      </c>
      <c r="K240" s="25" t="str">
        <f>IFERROR(RANK(Výskyt[[#This Row],[kód-P]],Výskyt[kód-P],1),"")</f>
        <v/>
      </c>
      <c r="L240" s="25" t="str">
        <f>IF(Výskyt[[#This Row],[ks]]&gt;0,Výskyt[[#This Row],[Kód]],"")</f>
        <v/>
      </c>
      <c r="M240" s="25">
        <f>IFERROR(VLOOKUP(Výskyt[[#This Row],[Kód]],'Školské potreby'!$C$8:$F$270,4,0),0)+IFERROR(VLOOKUP(Výskyt[[#This Row],[Kód]],'Školské potreby'!$I$8:$L$268,4,0),0)</f>
        <v>0</v>
      </c>
      <c r="N240" s="14"/>
    </row>
    <row r="241" spans="1:14" x14ac:dyDescent="0.2">
      <c r="A241" s="14"/>
      <c r="B241" s="22">
        <v>4017</v>
      </c>
      <c r="C241" s="14" t="s">
        <v>53</v>
      </c>
      <c r="D241" s="14">
        <f>Cenník[[#This Row],[Kód]]</f>
        <v>4017</v>
      </c>
      <c r="E241" s="23">
        <v>0.54</v>
      </c>
      <c r="F241" s="14"/>
      <c r="G241" s="14" t="s">
        <v>48</v>
      </c>
      <c r="H241" s="14"/>
      <c r="I241" s="24">
        <f>Cenník[[#This Row],[Kód]]</f>
        <v>4017</v>
      </c>
      <c r="J241" s="25">
        <f>Výskyt[[#This Row],[1]]</f>
        <v>0</v>
      </c>
      <c r="K241" s="25" t="str">
        <f>IFERROR(RANK(Výskyt[[#This Row],[kód-P]],Výskyt[kód-P],1),"")</f>
        <v/>
      </c>
      <c r="L241" s="25" t="str">
        <f>IF(Výskyt[[#This Row],[ks]]&gt;0,Výskyt[[#This Row],[Kód]],"")</f>
        <v/>
      </c>
      <c r="M241" s="25">
        <f>IFERROR(VLOOKUP(Výskyt[[#This Row],[Kód]],'Školské potreby'!$C$8:$F$270,4,0),0)+IFERROR(VLOOKUP(Výskyt[[#This Row],[Kód]],'Školské potreby'!$I$8:$L$268,4,0),0)</f>
        <v>0</v>
      </c>
      <c r="N241" s="14"/>
    </row>
    <row r="242" spans="1:14" x14ac:dyDescent="0.2">
      <c r="A242" s="14"/>
      <c r="B242" s="22">
        <v>4018</v>
      </c>
      <c r="C242" s="14" t="s">
        <v>54</v>
      </c>
      <c r="D242" s="14">
        <f>Cenník[[#This Row],[Kód]]</f>
        <v>4018</v>
      </c>
      <c r="E242" s="23">
        <v>0.54</v>
      </c>
      <c r="F242" s="14"/>
      <c r="G242" s="14" t="s">
        <v>414</v>
      </c>
      <c r="H242" s="14"/>
      <c r="I242" s="24">
        <f>Cenník[[#This Row],[Kód]]</f>
        <v>4018</v>
      </c>
      <c r="J242" s="25">
        <f>Výskyt[[#This Row],[1]]</f>
        <v>0</v>
      </c>
      <c r="K242" s="25" t="str">
        <f>IFERROR(RANK(Výskyt[[#This Row],[kód-P]],Výskyt[kód-P],1),"")</f>
        <v/>
      </c>
      <c r="L242" s="25" t="str">
        <f>IF(Výskyt[[#This Row],[ks]]&gt;0,Výskyt[[#This Row],[Kód]],"")</f>
        <v/>
      </c>
      <c r="M242" s="25">
        <f>IFERROR(VLOOKUP(Výskyt[[#This Row],[Kód]],'Školské potreby'!$C$8:$F$270,4,0),0)+IFERROR(VLOOKUP(Výskyt[[#This Row],[Kód]],'Školské potreby'!$I$8:$L$268,4,0),0)</f>
        <v>0</v>
      </c>
      <c r="N242" s="14"/>
    </row>
    <row r="243" spans="1:14" x14ac:dyDescent="0.2">
      <c r="A243" s="14"/>
      <c r="B243" s="22">
        <v>4019</v>
      </c>
      <c r="C243" s="14" t="s">
        <v>55</v>
      </c>
      <c r="D243" s="14">
        <f>Cenník[[#This Row],[Kód]]</f>
        <v>4019</v>
      </c>
      <c r="E243" s="23">
        <v>2.34</v>
      </c>
      <c r="F243" s="14"/>
      <c r="G243" s="14" t="s">
        <v>37</v>
      </c>
      <c r="H243" s="14"/>
      <c r="I243" s="24">
        <f>Cenník[[#This Row],[Kód]]</f>
        <v>4019</v>
      </c>
      <c r="J243" s="25">
        <f>Výskyt[[#This Row],[1]]</f>
        <v>0</v>
      </c>
      <c r="K243" s="25" t="str">
        <f>IFERROR(RANK(Výskyt[[#This Row],[kód-P]],Výskyt[kód-P],1),"")</f>
        <v/>
      </c>
      <c r="L243" s="25" t="str">
        <f>IF(Výskyt[[#This Row],[ks]]&gt;0,Výskyt[[#This Row],[Kód]],"")</f>
        <v/>
      </c>
      <c r="M243" s="25">
        <f>IFERROR(VLOOKUP(Výskyt[[#This Row],[Kód]],'Školské potreby'!$C$8:$F$270,4,0),0)+IFERROR(VLOOKUP(Výskyt[[#This Row],[Kód]],'Školské potreby'!$I$8:$L$268,4,0),0)</f>
        <v>0</v>
      </c>
      <c r="N243" s="14"/>
    </row>
    <row r="244" spans="1:14" x14ac:dyDescent="0.2">
      <c r="A244" s="14"/>
      <c r="B244" s="22">
        <v>4020</v>
      </c>
      <c r="C244" s="14" t="s">
        <v>56</v>
      </c>
      <c r="D244" s="14">
        <f>Cenník[[#This Row],[Kód]]</f>
        <v>4020</v>
      </c>
      <c r="E244" s="23">
        <v>1.06</v>
      </c>
      <c r="F244" s="14"/>
      <c r="G244" s="14" t="s">
        <v>53</v>
      </c>
      <c r="H244" s="14"/>
      <c r="I244" s="24">
        <f>Cenník[[#This Row],[Kód]]</f>
        <v>4020</v>
      </c>
      <c r="J244" s="25">
        <f>Výskyt[[#This Row],[1]]</f>
        <v>0</v>
      </c>
      <c r="K244" s="25" t="str">
        <f>IFERROR(RANK(Výskyt[[#This Row],[kód-P]],Výskyt[kód-P],1),"")</f>
        <v/>
      </c>
      <c r="L244" s="25" t="str">
        <f>IF(Výskyt[[#This Row],[ks]]&gt;0,Výskyt[[#This Row],[Kód]],"")</f>
        <v/>
      </c>
      <c r="M244" s="25">
        <f>IFERROR(VLOOKUP(Výskyt[[#This Row],[Kód]],'Školské potreby'!$C$8:$F$270,4,0),0)+IFERROR(VLOOKUP(Výskyt[[#This Row],[Kód]],'Školské potreby'!$I$8:$L$268,4,0),0)</f>
        <v>0</v>
      </c>
      <c r="N244" s="14"/>
    </row>
    <row r="245" spans="1:14" x14ac:dyDescent="0.2">
      <c r="A245" s="14"/>
      <c r="B245" s="22">
        <v>4024</v>
      </c>
      <c r="C245" s="14" t="s">
        <v>44</v>
      </c>
      <c r="D245" s="14">
        <f>Cenník[[#This Row],[Kód]]</f>
        <v>4024</v>
      </c>
      <c r="E245" s="23">
        <v>2.68</v>
      </c>
      <c r="F245" s="14"/>
      <c r="G245" s="14" t="s">
        <v>54</v>
      </c>
      <c r="H245" s="14"/>
      <c r="I245" s="24">
        <f>Cenník[[#This Row],[Kód]]</f>
        <v>4024</v>
      </c>
      <c r="J245" s="25">
        <f>Výskyt[[#This Row],[1]]</f>
        <v>0</v>
      </c>
      <c r="K245" s="25" t="str">
        <f>IFERROR(RANK(Výskyt[[#This Row],[kód-P]],Výskyt[kód-P],1),"")</f>
        <v/>
      </c>
      <c r="L245" s="25" t="str">
        <f>IF(Výskyt[[#This Row],[ks]]&gt;0,Výskyt[[#This Row],[Kód]],"")</f>
        <v/>
      </c>
      <c r="M245" s="25">
        <f>IFERROR(VLOOKUP(Výskyt[[#This Row],[Kód]],'Školské potreby'!$C$8:$F$270,4,0),0)+IFERROR(VLOOKUP(Výskyt[[#This Row],[Kód]],'Školské potreby'!$I$8:$L$268,4,0),0)</f>
        <v>0</v>
      </c>
      <c r="N245" s="14"/>
    </row>
    <row r="246" spans="1:14" x14ac:dyDescent="0.2">
      <c r="A246" s="14"/>
      <c r="B246" s="22">
        <v>4025</v>
      </c>
      <c r="C246" s="14" t="s">
        <v>45</v>
      </c>
      <c r="D246" s="14">
        <f>Cenník[[#This Row],[Kód]]</f>
        <v>4025</v>
      </c>
      <c r="E246" s="23">
        <v>2.68</v>
      </c>
      <c r="F246" s="14"/>
      <c r="G246" s="14" t="s">
        <v>51</v>
      </c>
      <c r="H246" s="14"/>
      <c r="I246" s="24">
        <f>Cenník[[#This Row],[Kód]]</f>
        <v>4025</v>
      </c>
      <c r="J246" s="25">
        <f>Výskyt[[#This Row],[1]]</f>
        <v>0</v>
      </c>
      <c r="K246" s="25" t="str">
        <f>IFERROR(RANK(Výskyt[[#This Row],[kód-P]],Výskyt[kód-P],1),"")</f>
        <v/>
      </c>
      <c r="L246" s="25" t="str">
        <f>IF(Výskyt[[#This Row],[ks]]&gt;0,Výskyt[[#This Row],[Kód]],"")</f>
        <v/>
      </c>
      <c r="M246" s="25">
        <f>IFERROR(VLOOKUP(Výskyt[[#This Row],[Kód]],'Školské potreby'!$C$8:$F$270,4,0),0)+IFERROR(VLOOKUP(Výskyt[[#This Row],[Kód]],'Školské potreby'!$I$8:$L$268,4,0),0)</f>
        <v>0</v>
      </c>
      <c r="N246" s="14"/>
    </row>
    <row r="247" spans="1:14" x14ac:dyDescent="0.2">
      <c r="A247" s="14"/>
      <c r="B247" s="22">
        <v>4026</v>
      </c>
      <c r="C247" s="14" t="s">
        <v>46</v>
      </c>
      <c r="D247" s="14">
        <f>Cenník[[#This Row],[Kód]]</f>
        <v>4026</v>
      </c>
      <c r="E247" s="23">
        <v>2.68</v>
      </c>
      <c r="F247" s="14"/>
      <c r="G247" s="14" t="s">
        <v>55</v>
      </c>
      <c r="H247" s="14"/>
      <c r="I247" s="24">
        <f>Cenník[[#This Row],[Kód]]</f>
        <v>4026</v>
      </c>
      <c r="J247" s="25">
        <f>Výskyt[[#This Row],[1]]</f>
        <v>0</v>
      </c>
      <c r="K247" s="25" t="str">
        <f>IFERROR(RANK(Výskyt[[#This Row],[kód-P]],Výskyt[kód-P],1),"")</f>
        <v/>
      </c>
      <c r="L247" s="25" t="str">
        <f>IF(Výskyt[[#This Row],[ks]]&gt;0,Výskyt[[#This Row],[Kód]],"")</f>
        <v/>
      </c>
      <c r="M247" s="25">
        <f>IFERROR(VLOOKUP(Výskyt[[#This Row],[Kód]],'Školské potreby'!$C$8:$F$270,4,0),0)+IFERROR(VLOOKUP(Výskyt[[#This Row],[Kód]],'Školské potreby'!$I$8:$L$268,4,0),0)</f>
        <v>0</v>
      </c>
      <c r="N247" s="14"/>
    </row>
    <row r="248" spans="1:14" x14ac:dyDescent="0.2">
      <c r="A248" s="14"/>
      <c r="B248" s="22">
        <v>4027</v>
      </c>
      <c r="C248" s="14" t="s">
        <v>47</v>
      </c>
      <c r="D248" s="14">
        <f>Cenník[[#This Row],[Kód]]</f>
        <v>4027</v>
      </c>
      <c r="E248" s="23">
        <v>2.68</v>
      </c>
      <c r="F248" s="14"/>
      <c r="G248" s="14" t="s">
        <v>52</v>
      </c>
      <c r="H248" s="14"/>
      <c r="I248" s="24">
        <f>Cenník[[#This Row],[Kód]]</f>
        <v>4027</v>
      </c>
      <c r="J248" s="25">
        <f>Výskyt[[#This Row],[1]]</f>
        <v>0</v>
      </c>
      <c r="K248" s="25" t="str">
        <f>IFERROR(RANK(Výskyt[[#This Row],[kód-P]],Výskyt[kód-P],1),"")</f>
        <v/>
      </c>
      <c r="L248" s="25" t="str">
        <f>IF(Výskyt[[#This Row],[ks]]&gt;0,Výskyt[[#This Row],[Kód]],"")</f>
        <v/>
      </c>
      <c r="M248" s="25">
        <f>IFERROR(VLOOKUP(Výskyt[[#This Row],[Kód]],'Školské potreby'!$C$8:$F$270,4,0),0)+IFERROR(VLOOKUP(Výskyt[[#This Row],[Kód]],'Školské potreby'!$I$8:$L$268,4,0),0)</f>
        <v>0</v>
      </c>
      <c r="N248" s="14"/>
    </row>
    <row r="249" spans="1:14" x14ac:dyDescent="0.2">
      <c r="A249" s="14"/>
      <c r="B249" s="22">
        <v>4030</v>
      </c>
      <c r="C249" s="14" t="s">
        <v>472</v>
      </c>
      <c r="D249" s="14">
        <f>Cenník[[#This Row],[Kód]]</f>
        <v>4030</v>
      </c>
      <c r="E249" s="23">
        <v>0.28999999999999998</v>
      </c>
      <c r="F249" s="14"/>
      <c r="G249" s="14" t="s">
        <v>56</v>
      </c>
      <c r="H249" s="14"/>
      <c r="I249" s="24">
        <f>Cenník[[#This Row],[Kód]]</f>
        <v>4030</v>
      </c>
      <c r="J249" s="25">
        <f>Výskyt[[#This Row],[1]]</f>
        <v>0</v>
      </c>
      <c r="K249" s="25" t="str">
        <f>IFERROR(RANK(Výskyt[[#This Row],[kód-P]],Výskyt[kód-P],1),"")</f>
        <v/>
      </c>
      <c r="L249" s="25" t="str">
        <f>IF(Výskyt[[#This Row],[ks]]&gt;0,Výskyt[[#This Row],[Kód]],"")</f>
        <v/>
      </c>
      <c r="M249" s="25">
        <f>IFERROR(VLOOKUP(Výskyt[[#This Row],[Kód]],'Školské potreby'!$C$8:$F$270,4,0),0)+IFERROR(VLOOKUP(Výskyt[[#This Row],[Kód]],'Školské potreby'!$I$8:$L$268,4,0),0)</f>
        <v>0</v>
      </c>
      <c r="N249" s="14"/>
    </row>
    <row r="250" spans="1:14" x14ac:dyDescent="0.2">
      <c r="A250" s="14"/>
      <c r="B250" s="22">
        <v>4032</v>
      </c>
      <c r="C250" s="14" t="s">
        <v>38</v>
      </c>
      <c r="D250" s="14">
        <f>Cenník[[#This Row],[Kód]]</f>
        <v>4032</v>
      </c>
      <c r="E250" s="23">
        <v>0.5</v>
      </c>
      <c r="F250" s="14"/>
      <c r="G250" s="14" t="s">
        <v>473</v>
      </c>
      <c r="H250" s="14"/>
      <c r="I250" s="24">
        <f>Cenník[[#This Row],[Kód]]</f>
        <v>4032</v>
      </c>
      <c r="J250" s="25">
        <f>Výskyt[[#This Row],[1]]</f>
        <v>0</v>
      </c>
      <c r="K250" s="25" t="str">
        <f>IFERROR(RANK(Výskyt[[#This Row],[kód-P]],Výskyt[kód-P],1),"")</f>
        <v/>
      </c>
      <c r="L250" s="25" t="str">
        <f>IF(Výskyt[[#This Row],[ks]]&gt;0,Výskyt[[#This Row],[Kód]],"")</f>
        <v/>
      </c>
      <c r="M250" s="25">
        <f>IFERROR(VLOOKUP(Výskyt[[#This Row],[Kód]],'Školské potreby'!$C$8:$F$270,4,0),0)+IFERROR(VLOOKUP(Výskyt[[#This Row],[Kód]],'Školské potreby'!$I$8:$L$268,4,0),0)</f>
        <v>0</v>
      </c>
      <c r="N250" s="14"/>
    </row>
    <row r="251" spans="1:14" x14ac:dyDescent="0.2">
      <c r="A251" s="14"/>
      <c r="B251" s="22">
        <v>4033</v>
      </c>
      <c r="C251" s="14" t="s">
        <v>473</v>
      </c>
      <c r="D251" s="14">
        <f>Cenník[[#This Row],[Kód]]</f>
        <v>4033</v>
      </c>
      <c r="E251" s="23">
        <v>0.32</v>
      </c>
      <c r="F251" s="14"/>
      <c r="G251" s="14" t="s">
        <v>472</v>
      </c>
      <c r="H251" s="14"/>
      <c r="I251" s="24">
        <f>Cenník[[#This Row],[Kód]]</f>
        <v>4033</v>
      </c>
      <c r="J251" s="25">
        <f>Výskyt[[#This Row],[1]]</f>
        <v>0</v>
      </c>
      <c r="K251" s="25" t="str">
        <f>IFERROR(RANK(Výskyt[[#This Row],[kód-P]],Výskyt[kód-P],1),"")</f>
        <v/>
      </c>
      <c r="L251" s="25" t="str">
        <f>IF(Výskyt[[#This Row],[ks]]&gt;0,Výskyt[[#This Row],[Kód]],"")</f>
        <v/>
      </c>
      <c r="M251" s="25">
        <f>IFERROR(VLOOKUP(Výskyt[[#This Row],[Kód]],'Školské potreby'!$C$8:$F$270,4,0),0)+IFERROR(VLOOKUP(Výskyt[[#This Row],[Kód]],'Školské potreby'!$I$8:$L$268,4,0),0)</f>
        <v>0</v>
      </c>
      <c r="N251" s="14"/>
    </row>
    <row r="252" spans="1:14" x14ac:dyDescent="0.2">
      <c r="A252" s="14"/>
      <c r="B252" s="22">
        <v>4035</v>
      </c>
      <c r="C252" s="14" t="s">
        <v>475</v>
      </c>
      <c r="D252" s="14">
        <f>Cenník[[#This Row],[Kód]]</f>
        <v>4035</v>
      </c>
      <c r="E252" s="23">
        <v>0.37</v>
      </c>
      <c r="F252" s="14"/>
      <c r="G252" s="14" t="s">
        <v>33</v>
      </c>
      <c r="H252" s="14"/>
      <c r="I252" s="24">
        <f>Cenník[[#This Row],[Kód]]</f>
        <v>4035</v>
      </c>
      <c r="J252" s="25">
        <f>Výskyt[[#This Row],[1]]</f>
        <v>0</v>
      </c>
      <c r="K252" s="25" t="str">
        <f>IFERROR(RANK(Výskyt[[#This Row],[kód-P]],Výskyt[kód-P],1),"")</f>
        <v/>
      </c>
      <c r="L252" s="25" t="str">
        <f>IF(Výskyt[[#This Row],[ks]]&gt;0,Výskyt[[#This Row],[Kód]],"")</f>
        <v/>
      </c>
      <c r="M252" s="25">
        <f>IFERROR(VLOOKUP(Výskyt[[#This Row],[Kód]],'Školské potreby'!$C$8:$F$270,4,0),0)+IFERROR(VLOOKUP(Výskyt[[#This Row],[Kód]],'Školské potreby'!$I$8:$L$268,4,0),0)</f>
        <v>0</v>
      </c>
      <c r="N252" s="14"/>
    </row>
    <row r="253" spans="1:14" x14ac:dyDescent="0.2">
      <c r="A253" s="14"/>
      <c r="B253" s="22">
        <v>4041</v>
      </c>
      <c r="C253" s="14" t="s">
        <v>39</v>
      </c>
      <c r="D253" s="14">
        <f>Cenník[[#This Row],[Kód]]</f>
        <v>4041</v>
      </c>
      <c r="E253" s="23">
        <v>0.7</v>
      </c>
      <c r="F253" s="14"/>
      <c r="G253" s="14" t="s">
        <v>35</v>
      </c>
      <c r="H253" s="14"/>
      <c r="I253" s="24">
        <f>Cenník[[#This Row],[Kód]]</f>
        <v>4041</v>
      </c>
      <c r="J253" s="25">
        <f>Výskyt[[#This Row],[1]]</f>
        <v>0</v>
      </c>
      <c r="K253" s="25" t="str">
        <f>IFERROR(RANK(Výskyt[[#This Row],[kód-P]],Výskyt[kód-P],1),"")</f>
        <v/>
      </c>
      <c r="L253" s="25" t="str">
        <f>IF(Výskyt[[#This Row],[ks]]&gt;0,Výskyt[[#This Row],[Kód]],"")</f>
        <v/>
      </c>
      <c r="M253" s="25">
        <f>IFERROR(VLOOKUP(Výskyt[[#This Row],[Kód]],'Školské potreby'!$C$8:$F$270,4,0),0)+IFERROR(VLOOKUP(Výskyt[[#This Row],[Kód]],'Školské potreby'!$I$8:$L$268,4,0),0)</f>
        <v>0</v>
      </c>
      <c r="N253" s="14"/>
    </row>
    <row r="254" spans="1:14" x14ac:dyDescent="0.2">
      <c r="A254" s="14"/>
      <c r="B254" s="22">
        <v>4042</v>
      </c>
      <c r="C254" s="14" t="s">
        <v>40</v>
      </c>
      <c r="D254" s="14">
        <f>Cenník[[#This Row],[Kód]]</f>
        <v>4042</v>
      </c>
      <c r="E254" s="23">
        <v>0.7</v>
      </c>
      <c r="F254" s="14"/>
      <c r="G254" s="14" t="s">
        <v>31</v>
      </c>
      <c r="H254" s="14"/>
      <c r="I254" s="24">
        <f>Cenník[[#This Row],[Kód]]</f>
        <v>4042</v>
      </c>
      <c r="J254" s="25">
        <f>Výskyt[[#This Row],[1]]</f>
        <v>0</v>
      </c>
      <c r="K254" s="25" t="str">
        <f>IFERROR(RANK(Výskyt[[#This Row],[kód-P]],Výskyt[kód-P],1),"")</f>
        <v/>
      </c>
      <c r="L254" s="25" t="str">
        <f>IF(Výskyt[[#This Row],[ks]]&gt;0,Výskyt[[#This Row],[Kód]],"")</f>
        <v/>
      </c>
      <c r="M254" s="25">
        <f>IFERROR(VLOOKUP(Výskyt[[#This Row],[Kód]],'Školské potreby'!$C$8:$F$270,4,0),0)+IFERROR(VLOOKUP(Výskyt[[#This Row],[Kód]],'Školské potreby'!$I$8:$L$268,4,0),0)</f>
        <v>0</v>
      </c>
      <c r="N254" s="14"/>
    </row>
    <row r="255" spans="1:14" x14ac:dyDescent="0.2">
      <c r="A255" s="14"/>
      <c r="B255" s="22">
        <v>4043</v>
      </c>
      <c r="C255" s="14" t="s">
        <v>41</v>
      </c>
      <c r="D255" s="14">
        <f>Cenník[[#This Row],[Kód]]</f>
        <v>4043</v>
      </c>
      <c r="E255" s="23">
        <v>0.7</v>
      </c>
      <c r="F255" s="14"/>
      <c r="G255" s="14" t="s">
        <v>36</v>
      </c>
      <c r="H255" s="14"/>
      <c r="I255" s="24">
        <f>Cenník[[#This Row],[Kód]]</f>
        <v>4043</v>
      </c>
      <c r="J255" s="25">
        <f>Výskyt[[#This Row],[1]]</f>
        <v>0</v>
      </c>
      <c r="K255" s="25" t="str">
        <f>IFERROR(RANK(Výskyt[[#This Row],[kód-P]],Výskyt[kód-P],1),"")</f>
        <v/>
      </c>
      <c r="L255" s="25" t="str">
        <f>IF(Výskyt[[#This Row],[ks]]&gt;0,Výskyt[[#This Row],[Kód]],"")</f>
        <v/>
      </c>
      <c r="M255" s="25">
        <f>IFERROR(VLOOKUP(Výskyt[[#This Row],[Kód]],'Školské potreby'!$C$8:$F$270,4,0),0)+IFERROR(VLOOKUP(Výskyt[[#This Row],[Kód]],'Školské potreby'!$I$8:$L$268,4,0),0)</f>
        <v>0</v>
      </c>
      <c r="N255" s="14"/>
    </row>
    <row r="256" spans="1:14" x14ac:dyDescent="0.2">
      <c r="A256" s="14"/>
      <c r="B256" s="22">
        <v>4044</v>
      </c>
      <c r="C256" s="14" t="s">
        <v>42</v>
      </c>
      <c r="D256" s="14">
        <f>Cenník[[#This Row],[Kód]]</f>
        <v>4044</v>
      </c>
      <c r="E256" s="23">
        <v>0.7</v>
      </c>
      <c r="F256" s="14"/>
      <c r="G256" s="14" t="s">
        <v>32</v>
      </c>
      <c r="H256" s="14"/>
      <c r="I256" s="24">
        <f>Cenník[[#This Row],[Kód]]</f>
        <v>4044</v>
      </c>
      <c r="J256" s="25">
        <f>Výskyt[[#This Row],[1]]</f>
        <v>0</v>
      </c>
      <c r="K256" s="25" t="str">
        <f>IFERROR(RANK(Výskyt[[#This Row],[kód-P]],Výskyt[kód-P],1),"")</f>
        <v/>
      </c>
      <c r="L256" s="25" t="str">
        <f>IF(Výskyt[[#This Row],[ks]]&gt;0,Výskyt[[#This Row],[Kód]],"")</f>
        <v/>
      </c>
      <c r="M256" s="25">
        <f>IFERROR(VLOOKUP(Výskyt[[#This Row],[Kód]],'Školské potreby'!$C$8:$F$270,4,0),0)+IFERROR(VLOOKUP(Výskyt[[#This Row],[Kód]],'Školské potreby'!$I$8:$L$268,4,0),0)</f>
        <v>0</v>
      </c>
      <c r="N256" s="14"/>
    </row>
    <row r="257" spans="1:14" x14ac:dyDescent="0.2">
      <c r="A257" s="14"/>
      <c r="B257" s="22">
        <v>4045</v>
      </c>
      <c r="C257" s="14" t="s">
        <v>43</v>
      </c>
      <c r="D257" s="14">
        <f>Cenník[[#This Row],[Kód]]</f>
        <v>4045</v>
      </c>
      <c r="E257" s="23">
        <v>1.21</v>
      </c>
      <c r="F257" s="14"/>
      <c r="G257" s="14" t="s">
        <v>41</v>
      </c>
      <c r="H257" s="14"/>
      <c r="I257" s="24">
        <f>Cenník[[#This Row],[Kód]]</f>
        <v>4045</v>
      </c>
      <c r="J257" s="25">
        <f>Výskyt[[#This Row],[1]]</f>
        <v>0</v>
      </c>
      <c r="K257" s="25" t="str">
        <f>IFERROR(RANK(Výskyt[[#This Row],[kód-P]],Výskyt[kód-P],1),"")</f>
        <v/>
      </c>
      <c r="L257" s="25" t="str">
        <f>IF(Výskyt[[#This Row],[ks]]&gt;0,Výskyt[[#This Row],[Kód]],"")</f>
        <v/>
      </c>
      <c r="M257" s="25">
        <f>IFERROR(VLOOKUP(Výskyt[[#This Row],[Kód]],'Školské potreby'!$C$8:$F$270,4,0),0)+IFERROR(VLOOKUP(Výskyt[[#This Row],[Kód]],'Školské potreby'!$I$8:$L$268,4,0),0)</f>
        <v>0</v>
      </c>
      <c r="N257" s="14"/>
    </row>
    <row r="258" spans="1:14" x14ac:dyDescent="0.2">
      <c r="A258" s="14"/>
      <c r="B258" s="22">
        <v>4050</v>
      </c>
      <c r="C258" s="14" t="s">
        <v>75</v>
      </c>
      <c r="D258" s="14">
        <f>Cenník[[#This Row],[Kód]]</f>
        <v>4050</v>
      </c>
      <c r="E258" s="23">
        <v>3</v>
      </c>
      <c r="F258" s="14"/>
      <c r="G258" s="14" t="s">
        <v>42</v>
      </c>
      <c r="H258" s="14"/>
      <c r="I258" s="24">
        <f>Cenník[[#This Row],[Kód]]</f>
        <v>4050</v>
      </c>
      <c r="J258" s="25">
        <f>Výskyt[[#This Row],[1]]</f>
        <v>0</v>
      </c>
      <c r="K258" s="25" t="str">
        <f>IFERROR(RANK(Výskyt[[#This Row],[kód-P]],Výskyt[kód-P],1),"")</f>
        <v/>
      </c>
      <c r="L258" s="25" t="str">
        <f>IF(Výskyt[[#This Row],[ks]]&gt;0,Výskyt[[#This Row],[Kód]],"")</f>
        <v/>
      </c>
      <c r="M258" s="25">
        <f>IFERROR(VLOOKUP(Výskyt[[#This Row],[Kód]],'Školské potreby'!$C$8:$F$270,4,0),0)+IFERROR(VLOOKUP(Výskyt[[#This Row],[Kód]],'Školské potreby'!$I$8:$L$268,4,0),0)</f>
        <v>0</v>
      </c>
      <c r="N258" s="14"/>
    </row>
    <row r="259" spans="1:14" x14ac:dyDescent="0.2">
      <c r="A259" s="14"/>
      <c r="B259" s="22">
        <v>4051</v>
      </c>
      <c r="C259" s="14" t="s">
        <v>49</v>
      </c>
      <c r="D259" s="14">
        <f>Cenník[[#This Row],[Kód]]</f>
        <v>4051</v>
      </c>
      <c r="E259" s="23">
        <v>9.1199999999999992</v>
      </c>
      <c r="F259" s="14"/>
      <c r="G259" s="14" t="s">
        <v>39</v>
      </c>
      <c r="H259" s="14"/>
      <c r="I259" s="24">
        <f>Cenník[[#This Row],[Kód]]</f>
        <v>4051</v>
      </c>
      <c r="J259" s="25">
        <f>Výskyt[[#This Row],[1]]</f>
        <v>0</v>
      </c>
      <c r="K259" s="25" t="str">
        <f>IFERROR(RANK(Výskyt[[#This Row],[kód-P]],Výskyt[kód-P],1),"")</f>
        <v/>
      </c>
      <c r="L259" s="25" t="str">
        <f>IF(Výskyt[[#This Row],[ks]]&gt;0,Výskyt[[#This Row],[Kód]],"")</f>
        <v/>
      </c>
      <c r="M259" s="25">
        <f>IFERROR(VLOOKUP(Výskyt[[#This Row],[Kód]],'Školské potreby'!$C$8:$F$270,4,0),0)+IFERROR(VLOOKUP(Výskyt[[#This Row],[Kód]],'Školské potreby'!$I$8:$L$268,4,0),0)</f>
        <v>0</v>
      </c>
      <c r="N259" s="14"/>
    </row>
    <row r="260" spans="1:14" x14ac:dyDescent="0.2">
      <c r="A260" s="14"/>
      <c r="B260" s="22">
        <v>4052</v>
      </c>
      <c r="C260" s="14" t="s">
        <v>50</v>
      </c>
      <c r="D260" s="14">
        <f>Cenník[[#This Row],[Kód]]</f>
        <v>4052</v>
      </c>
      <c r="E260" s="23">
        <v>9.1199999999999992</v>
      </c>
      <c r="F260" s="14"/>
      <c r="G260" s="14" t="s">
        <v>43</v>
      </c>
      <c r="H260" s="14"/>
      <c r="I260" s="24">
        <f>Cenník[[#This Row],[Kód]]</f>
        <v>4052</v>
      </c>
      <c r="J260" s="25">
        <f>Výskyt[[#This Row],[1]]</f>
        <v>0</v>
      </c>
      <c r="K260" s="25" t="str">
        <f>IFERROR(RANK(Výskyt[[#This Row],[kód-P]],Výskyt[kód-P],1),"")</f>
        <v/>
      </c>
      <c r="L260" s="25" t="str">
        <f>IF(Výskyt[[#This Row],[ks]]&gt;0,Výskyt[[#This Row],[Kód]],"")</f>
        <v/>
      </c>
      <c r="M260" s="25">
        <f>IFERROR(VLOOKUP(Výskyt[[#This Row],[Kód]],'Školské potreby'!$C$8:$F$270,4,0),0)+IFERROR(VLOOKUP(Výskyt[[#This Row],[Kód]],'Školské potreby'!$I$8:$L$268,4,0),0)</f>
        <v>0</v>
      </c>
      <c r="N260" s="14"/>
    </row>
    <row r="261" spans="1:14" x14ac:dyDescent="0.2">
      <c r="A261" s="14"/>
      <c r="B261" s="22">
        <v>4055</v>
      </c>
      <c r="C261" s="14" t="s">
        <v>70</v>
      </c>
      <c r="D261" s="14">
        <f>Cenník[[#This Row],[Kód]]</f>
        <v>4055</v>
      </c>
      <c r="E261" s="23">
        <v>4.79</v>
      </c>
      <c r="F261" s="14"/>
      <c r="G261" s="14" t="s">
        <v>40</v>
      </c>
      <c r="H261" s="14"/>
      <c r="I261" s="24">
        <f>Cenník[[#This Row],[Kód]]</f>
        <v>4055</v>
      </c>
      <c r="J261" s="25">
        <f>Výskyt[[#This Row],[1]]</f>
        <v>0</v>
      </c>
      <c r="K261" s="25" t="str">
        <f>IFERROR(RANK(Výskyt[[#This Row],[kód-P]],Výskyt[kód-P],1),"")</f>
        <v/>
      </c>
      <c r="L261" s="25" t="str">
        <f>IF(Výskyt[[#This Row],[ks]]&gt;0,Výskyt[[#This Row],[Kód]],"")</f>
        <v/>
      </c>
      <c r="M261" s="25">
        <f>IFERROR(VLOOKUP(Výskyt[[#This Row],[Kód]],'Školské potreby'!$C$8:$F$270,4,0),0)+IFERROR(VLOOKUP(Výskyt[[#This Row],[Kód]],'Školské potreby'!$I$8:$L$268,4,0),0)</f>
        <v>0</v>
      </c>
      <c r="N261" s="14"/>
    </row>
    <row r="262" spans="1:14" x14ac:dyDescent="0.2">
      <c r="A262" s="14"/>
      <c r="B262" s="22">
        <v>4056</v>
      </c>
      <c r="C262" s="14" t="s">
        <v>71</v>
      </c>
      <c r="D262" s="14">
        <f>Cenník[[#This Row],[Kód]]</f>
        <v>4056</v>
      </c>
      <c r="E262" s="23">
        <v>4.79</v>
      </c>
      <c r="F262" s="14"/>
      <c r="G262" s="14" t="s">
        <v>46</v>
      </c>
      <c r="H262" s="14"/>
      <c r="I262" s="24">
        <f>Cenník[[#This Row],[Kód]]</f>
        <v>4056</v>
      </c>
      <c r="J262" s="25">
        <f>Výskyt[[#This Row],[1]]</f>
        <v>0</v>
      </c>
      <c r="K262" s="25" t="str">
        <f>IFERROR(RANK(Výskyt[[#This Row],[kód-P]],Výskyt[kód-P],1),"")</f>
        <v/>
      </c>
      <c r="L262" s="25" t="str">
        <f>IF(Výskyt[[#This Row],[ks]]&gt;0,Výskyt[[#This Row],[Kód]],"")</f>
        <v/>
      </c>
      <c r="M262" s="25">
        <f>IFERROR(VLOOKUP(Výskyt[[#This Row],[Kód]],'Školské potreby'!$C$8:$F$270,4,0),0)+IFERROR(VLOOKUP(Výskyt[[#This Row],[Kód]],'Školské potreby'!$I$8:$L$268,4,0),0)</f>
        <v>0</v>
      </c>
      <c r="N262" s="14"/>
    </row>
    <row r="263" spans="1:14" x14ac:dyDescent="0.2">
      <c r="A263" s="14"/>
      <c r="B263" s="22">
        <v>4057</v>
      </c>
      <c r="C263" s="14" t="s">
        <v>72</v>
      </c>
      <c r="D263" s="14">
        <f>Cenník[[#This Row],[Kód]]</f>
        <v>4057</v>
      </c>
      <c r="E263" s="23">
        <v>4.79</v>
      </c>
      <c r="F263" s="14"/>
      <c r="G263" s="14" t="s">
        <v>47</v>
      </c>
      <c r="H263" s="14"/>
      <c r="I263" s="24">
        <f>Cenník[[#This Row],[Kód]]</f>
        <v>4057</v>
      </c>
      <c r="J263" s="25">
        <f>Výskyt[[#This Row],[1]]</f>
        <v>0</v>
      </c>
      <c r="K263" s="25" t="str">
        <f>IFERROR(RANK(Výskyt[[#This Row],[kód-P]],Výskyt[kód-P],1),"")</f>
        <v/>
      </c>
      <c r="L263" s="25" t="str">
        <f>IF(Výskyt[[#This Row],[ks]]&gt;0,Výskyt[[#This Row],[Kód]],"")</f>
        <v/>
      </c>
      <c r="M263" s="25">
        <f>IFERROR(VLOOKUP(Výskyt[[#This Row],[Kód]],'Školské potreby'!$C$8:$F$270,4,0),0)+IFERROR(VLOOKUP(Výskyt[[#This Row],[Kód]],'Školské potreby'!$I$8:$L$268,4,0),0)</f>
        <v>0</v>
      </c>
      <c r="N263" s="14"/>
    </row>
    <row r="264" spans="1:14" x14ac:dyDescent="0.2">
      <c r="A264" s="14"/>
      <c r="B264" s="22">
        <v>4058</v>
      </c>
      <c r="C264" s="14" t="s">
        <v>73</v>
      </c>
      <c r="D264" s="14">
        <f>Cenník[[#This Row],[Kód]]</f>
        <v>4058</v>
      </c>
      <c r="E264" s="23">
        <v>4.79</v>
      </c>
      <c r="F264" s="14"/>
      <c r="G264" s="14" t="s">
        <v>44</v>
      </c>
      <c r="H264" s="14"/>
      <c r="I264" s="24">
        <f>Cenník[[#This Row],[Kód]]</f>
        <v>4058</v>
      </c>
      <c r="J264" s="25">
        <f>Výskyt[[#This Row],[1]]</f>
        <v>0</v>
      </c>
      <c r="K264" s="25" t="str">
        <f>IFERROR(RANK(Výskyt[[#This Row],[kód-P]],Výskyt[kód-P],1),"")</f>
        <v/>
      </c>
      <c r="L264" s="25" t="str">
        <f>IF(Výskyt[[#This Row],[ks]]&gt;0,Výskyt[[#This Row],[Kód]],"")</f>
        <v/>
      </c>
      <c r="M264" s="25">
        <f>IFERROR(VLOOKUP(Výskyt[[#This Row],[Kód]],'Školské potreby'!$C$8:$F$270,4,0),0)+IFERROR(VLOOKUP(Výskyt[[#This Row],[Kód]],'Školské potreby'!$I$8:$L$268,4,0),0)</f>
        <v>0</v>
      </c>
      <c r="N264" s="14"/>
    </row>
    <row r="265" spans="1:14" x14ac:dyDescent="0.2">
      <c r="A265" s="14"/>
      <c r="B265" s="22">
        <v>4060</v>
      </c>
      <c r="C265" s="14" t="s">
        <v>414</v>
      </c>
      <c r="D265" s="14">
        <f>Cenník[[#This Row],[Kód]]</f>
        <v>4060</v>
      </c>
      <c r="E265" s="23">
        <v>3.84</v>
      </c>
      <c r="F265" s="14"/>
      <c r="G265" s="14" t="s">
        <v>45</v>
      </c>
      <c r="H265" s="14"/>
      <c r="I265" s="24">
        <f>Cenník[[#This Row],[Kód]]</f>
        <v>4060</v>
      </c>
      <c r="J265" s="25">
        <f>Výskyt[[#This Row],[1]]</f>
        <v>0</v>
      </c>
      <c r="K265" s="25" t="str">
        <f>IFERROR(RANK(Výskyt[[#This Row],[kód-P]],Výskyt[kód-P],1),"")</f>
        <v/>
      </c>
      <c r="L265" s="25" t="str">
        <f>IF(Výskyt[[#This Row],[ks]]&gt;0,Výskyt[[#This Row],[Kód]],"")</f>
        <v/>
      </c>
      <c r="M265" s="25">
        <f>IFERROR(VLOOKUP(Výskyt[[#This Row],[Kód]],'Školské potreby'!$C$8:$F$270,4,0),0)+IFERROR(VLOOKUP(Výskyt[[#This Row],[Kód]],'Školské potreby'!$I$8:$L$268,4,0),0)</f>
        <v>0</v>
      </c>
      <c r="N265" s="14"/>
    </row>
    <row r="266" spans="1:14" x14ac:dyDescent="0.2">
      <c r="A266" s="14"/>
      <c r="B266" s="22">
        <v>4061</v>
      </c>
      <c r="C266" s="14" t="s">
        <v>48</v>
      </c>
      <c r="D266" s="14">
        <f>Cenník[[#This Row],[Kód]]</f>
        <v>4061</v>
      </c>
      <c r="E266" s="23">
        <v>2.4699999999999998</v>
      </c>
      <c r="F266" s="14"/>
      <c r="G266" s="14" t="s">
        <v>475</v>
      </c>
      <c r="H266" s="14"/>
      <c r="I266" s="24">
        <f>Cenník[[#This Row],[Kód]]</f>
        <v>4061</v>
      </c>
      <c r="J266" s="25">
        <f>Výskyt[[#This Row],[1]]</f>
        <v>0</v>
      </c>
      <c r="K266" s="25" t="str">
        <f>IFERROR(RANK(Výskyt[[#This Row],[kód-P]],Výskyt[kód-P],1),"")</f>
        <v/>
      </c>
      <c r="L266" s="25" t="str">
        <f>IF(Výskyt[[#This Row],[ks]]&gt;0,Výskyt[[#This Row],[Kód]],"")</f>
        <v/>
      </c>
      <c r="M266" s="25">
        <f>IFERROR(VLOOKUP(Výskyt[[#This Row],[Kód]],'Školské potreby'!$C$8:$F$270,4,0),0)+IFERROR(VLOOKUP(Výskyt[[#This Row],[Kód]],'Školské potreby'!$I$8:$L$268,4,0),0)</f>
        <v>0</v>
      </c>
      <c r="N266" s="14"/>
    </row>
    <row r="267" spans="1:14" x14ac:dyDescent="0.2">
      <c r="A267" s="14"/>
      <c r="B267" s="22">
        <v>4065</v>
      </c>
      <c r="C267" s="14" t="s">
        <v>397</v>
      </c>
      <c r="D267" s="14">
        <f>Cenník[[#This Row],[Kód]]</f>
        <v>4065</v>
      </c>
      <c r="E267" s="23">
        <v>0.35000000000000003</v>
      </c>
      <c r="F267" s="14"/>
      <c r="G267" s="14" t="s">
        <v>50</v>
      </c>
      <c r="H267" s="14"/>
      <c r="I267" s="24">
        <f>Cenník[[#This Row],[Kód]]</f>
        <v>4065</v>
      </c>
      <c r="J267" s="25">
        <f>Výskyt[[#This Row],[1]]</f>
        <v>0</v>
      </c>
      <c r="K267" s="25" t="str">
        <f>IFERROR(RANK(Výskyt[[#This Row],[kód-P]],Výskyt[kód-P],1),"")</f>
        <v/>
      </c>
      <c r="L267" s="25" t="str">
        <f>IF(Výskyt[[#This Row],[ks]]&gt;0,Výskyt[[#This Row],[Kód]],"")</f>
        <v/>
      </c>
      <c r="M267" s="25">
        <f>IFERROR(VLOOKUP(Výskyt[[#This Row],[Kód]],'Školské potreby'!$C$8:$F$270,4,0),0)+IFERROR(VLOOKUP(Výskyt[[#This Row],[Kód]],'Školské potreby'!$I$8:$L$268,4,0),0)</f>
        <v>0</v>
      </c>
      <c r="N267" s="14"/>
    </row>
    <row r="268" spans="1:14" x14ac:dyDescent="0.2">
      <c r="A268" s="14"/>
      <c r="B268" s="22">
        <v>4070</v>
      </c>
      <c r="C268" s="14" t="s">
        <v>320</v>
      </c>
      <c r="D268" s="14">
        <f>Cenník[[#This Row],[Kód]]</f>
        <v>4070</v>
      </c>
      <c r="E268" s="23">
        <v>1.43</v>
      </c>
      <c r="F268" s="14"/>
      <c r="G268" s="14" t="s">
        <v>49</v>
      </c>
      <c r="H268" s="14"/>
      <c r="I268" s="24">
        <f>Cenník[[#This Row],[Kód]]</f>
        <v>4070</v>
      </c>
      <c r="J268" s="25">
        <f>Výskyt[[#This Row],[1]]</f>
        <v>0</v>
      </c>
      <c r="K268" s="25" t="str">
        <f>IFERROR(RANK(Výskyt[[#This Row],[kód-P]],Výskyt[kód-P],1),"")</f>
        <v/>
      </c>
      <c r="L268" s="25" t="str">
        <f>IF(Výskyt[[#This Row],[ks]]&gt;0,Výskyt[[#This Row],[Kód]],"")</f>
        <v/>
      </c>
      <c r="M268" s="25">
        <f>IFERROR(VLOOKUP(Výskyt[[#This Row],[Kód]],'Školské potreby'!$C$8:$F$270,4,0),0)+IFERROR(VLOOKUP(Výskyt[[#This Row],[Kód]],'Školské potreby'!$I$8:$L$268,4,0),0)</f>
        <v>0</v>
      </c>
      <c r="N268" s="14"/>
    </row>
    <row r="269" spans="1:14" x14ac:dyDescent="0.2">
      <c r="A269" s="14"/>
      <c r="B269" s="22">
        <v>4071</v>
      </c>
      <c r="C269" s="14" t="s">
        <v>321</v>
      </c>
      <c r="D269" s="14">
        <f>Cenník[[#This Row],[Kód]]</f>
        <v>4071</v>
      </c>
      <c r="E269" s="23">
        <v>1.43</v>
      </c>
      <c r="F269" s="14"/>
      <c r="G269" s="14" t="s">
        <v>38</v>
      </c>
      <c r="H269" s="14"/>
      <c r="I269" s="24">
        <f>Cenník[[#This Row],[Kód]]</f>
        <v>4071</v>
      </c>
      <c r="J269" s="25">
        <f>Výskyt[[#This Row],[1]]</f>
        <v>0</v>
      </c>
      <c r="K269" s="25" t="str">
        <f>IFERROR(RANK(Výskyt[[#This Row],[kód-P]],Výskyt[kód-P],1),"")</f>
        <v/>
      </c>
      <c r="L269" s="25" t="str">
        <f>IF(Výskyt[[#This Row],[ks]]&gt;0,Výskyt[[#This Row],[Kód]],"")</f>
        <v/>
      </c>
      <c r="M269" s="25">
        <f>IFERROR(VLOOKUP(Výskyt[[#This Row],[Kód]],'Školské potreby'!$C$8:$F$270,4,0),0)+IFERROR(VLOOKUP(Výskyt[[#This Row],[Kód]],'Školské potreby'!$I$8:$L$268,4,0),0)</f>
        <v>0</v>
      </c>
      <c r="N269" s="14"/>
    </row>
    <row r="270" spans="1:14" x14ac:dyDescent="0.2">
      <c r="A270" s="14"/>
      <c r="B270" s="22">
        <v>4092</v>
      </c>
      <c r="C270" s="14" t="s">
        <v>37</v>
      </c>
      <c r="D270" s="14">
        <f>Cenník[[#This Row],[Kód]]</f>
        <v>4092</v>
      </c>
      <c r="E270" s="23">
        <v>0.83</v>
      </c>
      <c r="F270" s="14"/>
      <c r="G270" s="14" t="s">
        <v>507</v>
      </c>
      <c r="H270" s="14"/>
      <c r="I270" s="24">
        <f>Cenník[[#This Row],[Kód]]</f>
        <v>4092</v>
      </c>
      <c r="J270" s="25">
        <f>Výskyt[[#This Row],[1]]</f>
        <v>0</v>
      </c>
      <c r="K270" s="25" t="str">
        <f>IFERROR(RANK(Výskyt[[#This Row],[kód-P]],Výskyt[kód-P],1),"")</f>
        <v/>
      </c>
      <c r="L270" s="25" t="str">
        <f>IF(Výskyt[[#This Row],[ks]]&gt;0,Výskyt[[#This Row],[Kód]],"")</f>
        <v/>
      </c>
      <c r="M270" s="25">
        <f>IFERROR(VLOOKUP(Výskyt[[#This Row],[Kód]],'Školské potreby'!$C$8:$F$270,4,0),0)+IFERROR(VLOOKUP(Výskyt[[#This Row],[Kód]],'Školské potreby'!$I$8:$L$268,4,0),0)</f>
        <v>0</v>
      </c>
      <c r="N270" s="14"/>
    </row>
    <row r="271" spans="1:14" x14ac:dyDescent="0.2">
      <c r="A271" s="14"/>
      <c r="B271" s="22">
        <v>4120</v>
      </c>
      <c r="C271" s="14" t="s">
        <v>396</v>
      </c>
      <c r="D271" s="14">
        <f>Cenník[[#This Row],[Kód]]</f>
        <v>4120</v>
      </c>
      <c r="E271" s="23">
        <v>8.3000000000000007</v>
      </c>
      <c r="F271" s="14"/>
      <c r="G271" s="14" t="s">
        <v>508</v>
      </c>
      <c r="H271" s="14"/>
      <c r="I271" s="24">
        <f>Cenník[[#This Row],[Kód]]</f>
        <v>4120</v>
      </c>
      <c r="J271" s="25">
        <f>Výskyt[[#This Row],[1]]</f>
        <v>0</v>
      </c>
      <c r="K271" s="25" t="str">
        <f>IFERROR(RANK(Výskyt[[#This Row],[kód-P]],Výskyt[kód-P],1),"")</f>
        <v/>
      </c>
      <c r="L271" s="25" t="str">
        <f>IF(Výskyt[[#This Row],[ks]]&gt;0,Výskyt[[#This Row],[Kód]],"")</f>
        <v/>
      </c>
      <c r="M271" s="25">
        <f>IFERROR(VLOOKUP(Výskyt[[#This Row],[Kód]],'Školské potreby'!$C$8:$F$270,4,0),0)+IFERROR(VLOOKUP(Výskyt[[#This Row],[Kód]],'Školské potreby'!$I$8:$L$268,4,0),0)</f>
        <v>0</v>
      </c>
      <c r="N271" s="14"/>
    </row>
    <row r="272" spans="1:14" x14ac:dyDescent="0.2">
      <c r="A272" s="14"/>
      <c r="B272" s="22">
        <v>4125</v>
      </c>
      <c r="C272" s="14" t="s">
        <v>394</v>
      </c>
      <c r="D272" s="14">
        <f>Cenník[[#This Row],[Kód]]</f>
        <v>4125</v>
      </c>
      <c r="E272" s="23">
        <v>1.92</v>
      </c>
      <c r="F272" s="14"/>
      <c r="G272" s="14" t="s">
        <v>506</v>
      </c>
      <c r="H272" s="14"/>
      <c r="I272" s="24">
        <f>Cenník[[#This Row],[Kód]]</f>
        <v>4125</v>
      </c>
      <c r="J272" s="25">
        <f>Výskyt[[#This Row],[1]]</f>
        <v>0</v>
      </c>
      <c r="K272" s="25" t="str">
        <f>IFERROR(RANK(Výskyt[[#This Row],[kód-P]],Výskyt[kód-P],1),"")</f>
        <v/>
      </c>
      <c r="L272" s="25" t="str">
        <f>IF(Výskyt[[#This Row],[ks]]&gt;0,Výskyt[[#This Row],[Kód]],"")</f>
        <v/>
      </c>
      <c r="M272" s="25">
        <f>IFERROR(VLOOKUP(Výskyt[[#This Row],[Kód]],'Školské potreby'!$C$8:$F$270,4,0),0)+IFERROR(VLOOKUP(Výskyt[[#This Row],[Kód]],'Školské potreby'!$I$8:$L$268,4,0),0)</f>
        <v>0</v>
      </c>
      <c r="N272" s="14"/>
    </row>
    <row r="273" spans="1:14" x14ac:dyDescent="0.2">
      <c r="A273" s="14"/>
      <c r="B273" s="22">
        <v>4126</v>
      </c>
      <c r="C273" s="14" t="s">
        <v>395</v>
      </c>
      <c r="D273" s="14">
        <f>Cenník[[#This Row],[Kód]]</f>
        <v>4126</v>
      </c>
      <c r="E273" s="23">
        <v>12.28</v>
      </c>
      <c r="F273" s="14"/>
      <c r="G273" s="14" t="s">
        <v>505</v>
      </c>
      <c r="H273" s="14"/>
      <c r="I273" s="24">
        <f>Cenník[[#This Row],[Kód]]</f>
        <v>4126</v>
      </c>
      <c r="J273" s="25">
        <f>Výskyt[[#This Row],[1]]</f>
        <v>0</v>
      </c>
      <c r="K273" s="25" t="str">
        <f>IFERROR(RANK(Výskyt[[#This Row],[kód-P]],Výskyt[kód-P],1),"")</f>
        <v/>
      </c>
      <c r="L273" s="25" t="str">
        <f>IF(Výskyt[[#This Row],[ks]]&gt;0,Výskyt[[#This Row],[Kód]],"")</f>
        <v/>
      </c>
      <c r="M273" s="25">
        <f>IFERROR(VLOOKUP(Výskyt[[#This Row],[Kód]],'Školské potreby'!$C$8:$F$270,4,0),0)+IFERROR(VLOOKUP(Výskyt[[#This Row],[Kód]],'Školské potreby'!$I$8:$L$268,4,0),0)</f>
        <v>0</v>
      </c>
      <c r="N273" s="14"/>
    </row>
    <row r="274" spans="1:14" x14ac:dyDescent="0.2">
      <c r="A274" s="14"/>
      <c r="B274" s="22">
        <v>4148</v>
      </c>
      <c r="C274" s="14" t="s">
        <v>319</v>
      </c>
      <c r="D274" s="14">
        <f>Cenník[[#This Row],[Kód]]</f>
        <v>4148</v>
      </c>
      <c r="E274" s="23">
        <v>0.9</v>
      </c>
      <c r="F274" s="14"/>
      <c r="G274" s="14" t="s">
        <v>371</v>
      </c>
      <c r="H274" s="14"/>
      <c r="I274" s="24">
        <f>Cenník[[#This Row],[Kód]]</f>
        <v>4148</v>
      </c>
      <c r="J274" s="25">
        <f>Výskyt[[#This Row],[1]]</f>
        <v>0</v>
      </c>
      <c r="K274" s="25" t="str">
        <f>IFERROR(RANK(Výskyt[[#This Row],[kód-P]],Výskyt[kód-P],1),"")</f>
        <v/>
      </c>
      <c r="L274" s="25" t="str">
        <f>IF(Výskyt[[#This Row],[ks]]&gt;0,Výskyt[[#This Row],[Kód]],"")</f>
        <v/>
      </c>
      <c r="M274" s="25">
        <f>IFERROR(VLOOKUP(Výskyt[[#This Row],[Kód]],'Školské potreby'!$C$8:$F$270,4,0),0)+IFERROR(VLOOKUP(Výskyt[[#This Row],[Kód]],'Školské potreby'!$I$8:$L$268,4,0),0)</f>
        <v>0</v>
      </c>
      <c r="N274" s="14"/>
    </row>
    <row r="275" spans="1:14" x14ac:dyDescent="0.2">
      <c r="A275" s="14"/>
      <c r="B275" s="22">
        <v>4149</v>
      </c>
      <c r="C275" s="14" t="s">
        <v>16</v>
      </c>
      <c r="D275" s="14">
        <f>Cenník[[#This Row],[Kód]]</f>
        <v>4149</v>
      </c>
      <c r="E275" s="23">
        <v>0.37</v>
      </c>
      <c r="F275" s="14"/>
      <c r="G275" s="14" t="s">
        <v>370</v>
      </c>
      <c r="H275" s="14"/>
      <c r="I275" s="24">
        <f>Cenník[[#This Row],[Kód]]</f>
        <v>4149</v>
      </c>
      <c r="J275" s="25">
        <f>Výskyt[[#This Row],[1]]</f>
        <v>0</v>
      </c>
      <c r="K275" s="25" t="str">
        <f>IFERROR(RANK(Výskyt[[#This Row],[kód-P]],Výskyt[kód-P],1),"")</f>
        <v/>
      </c>
      <c r="L275" s="25" t="str">
        <f>IF(Výskyt[[#This Row],[ks]]&gt;0,Výskyt[[#This Row],[Kód]],"")</f>
        <v/>
      </c>
      <c r="M275" s="25">
        <f>IFERROR(VLOOKUP(Výskyt[[#This Row],[Kód]],'Školské potreby'!$C$8:$F$270,4,0),0)+IFERROR(VLOOKUP(Výskyt[[#This Row],[Kód]],'Školské potreby'!$I$8:$L$268,4,0),0)</f>
        <v>0</v>
      </c>
      <c r="N275" s="14"/>
    </row>
    <row r="276" spans="1:14" x14ac:dyDescent="0.2">
      <c r="A276" s="14"/>
      <c r="B276" s="22">
        <v>4151</v>
      </c>
      <c r="C276" s="14" t="s">
        <v>15</v>
      </c>
      <c r="D276" s="14">
        <f>Cenník[[#This Row],[Kód]]</f>
        <v>4151</v>
      </c>
      <c r="E276" s="23">
        <v>0.64</v>
      </c>
      <c r="F276" s="14"/>
      <c r="G276" s="14" t="s">
        <v>171</v>
      </c>
      <c r="H276" s="14"/>
      <c r="I276" s="24">
        <f>Cenník[[#This Row],[Kód]]</f>
        <v>4151</v>
      </c>
      <c r="J276" s="25">
        <f>Výskyt[[#This Row],[1]]</f>
        <v>0</v>
      </c>
      <c r="K276" s="25" t="str">
        <f>IFERROR(RANK(Výskyt[[#This Row],[kód-P]],Výskyt[kód-P],1),"")</f>
        <v/>
      </c>
      <c r="L276" s="25" t="str">
        <f>IF(Výskyt[[#This Row],[ks]]&gt;0,Výskyt[[#This Row],[Kód]],"")</f>
        <v/>
      </c>
      <c r="M276" s="25">
        <f>IFERROR(VLOOKUP(Výskyt[[#This Row],[Kód]],'Školské potreby'!$C$8:$F$270,4,0),0)+IFERROR(VLOOKUP(Výskyt[[#This Row],[Kód]],'Školské potreby'!$I$8:$L$268,4,0),0)</f>
        <v>0</v>
      </c>
      <c r="N276" s="14"/>
    </row>
    <row r="277" spans="1:14" x14ac:dyDescent="0.2">
      <c r="A277" s="14"/>
      <c r="B277" s="22">
        <v>4152</v>
      </c>
      <c r="C277" s="14" t="s">
        <v>318</v>
      </c>
      <c r="D277" s="14">
        <f>Cenník[[#This Row],[Kód]]</f>
        <v>4152</v>
      </c>
      <c r="E277" s="23">
        <v>0.53</v>
      </c>
      <c r="F277" s="14"/>
      <c r="G277" s="14" t="s">
        <v>170</v>
      </c>
      <c r="H277" s="14"/>
      <c r="I277" s="24">
        <f>Cenník[[#This Row],[Kód]]</f>
        <v>4152</v>
      </c>
      <c r="J277" s="25">
        <f>Výskyt[[#This Row],[1]]</f>
        <v>0</v>
      </c>
      <c r="K277" s="25" t="str">
        <f>IFERROR(RANK(Výskyt[[#This Row],[kód-P]],Výskyt[kód-P],1),"")</f>
        <v/>
      </c>
      <c r="L277" s="25" t="str">
        <f>IF(Výskyt[[#This Row],[ks]]&gt;0,Výskyt[[#This Row],[Kód]],"")</f>
        <v/>
      </c>
      <c r="M277" s="25">
        <f>IFERROR(VLOOKUP(Výskyt[[#This Row],[Kód]],'Školské potreby'!$C$8:$F$270,4,0),0)+IFERROR(VLOOKUP(Výskyt[[#This Row],[Kód]],'Školské potreby'!$I$8:$L$268,4,0),0)</f>
        <v>0</v>
      </c>
      <c r="N277" s="14"/>
    </row>
    <row r="278" spans="1:14" x14ac:dyDescent="0.2">
      <c r="A278" s="14"/>
      <c r="B278" s="22">
        <v>4171</v>
      </c>
      <c r="C278" s="14" t="s">
        <v>107</v>
      </c>
      <c r="D278" s="14">
        <f>Cenník[[#This Row],[Kód]]</f>
        <v>4171</v>
      </c>
      <c r="E278" s="23">
        <v>0.7</v>
      </c>
      <c r="F278" s="14"/>
      <c r="G278" s="14" t="s">
        <v>124</v>
      </c>
      <c r="H278" s="14"/>
      <c r="I278" s="24">
        <f>Cenník[[#This Row],[Kód]]</f>
        <v>4171</v>
      </c>
      <c r="J278" s="25">
        <f>Výskyt[[#This Row],[1]]</f>
        <v>0</v>
      </c>
      <c r="K278" s="25" t="str">
        <f>IFERROR(RANK(Výskyt[[#This Row],[kód-P]],Výskyt[kód-P],1),"")</f>
        <v/>
      </c>
      <c r="L278" s="25" t="str">
        <f>IF(Výskyt[[#This Row],[ks]]&gt;0,Výskyt[[#This Row],[Kód]],"")</f>
        <v/>
      </c>
      <c r="M278" s="25">
        <f>IFERROR(VLOOKUP(Výskyt[[#This Row],[Kód]],'Školské potreby'!$C$8:$F$270,4,0),0)+IFERROR(VLOOKUP(Výskyt[[#This Row],[Kód]],'Školské potreby'!$I$8:$L$268,4,0),0)</f>
        <v>0</v>
      </c>
      <c r="N278" s="14"/>
    </row>
    <row r="279" spans="1:14" x14ac:dyDescent="0.2">
      <c r="A279" s="14"/>
      <c r="B279" s="22">
        <v>4172</v>
      </c>
      <c r="C279" s="14" t="s">
        <v>108</v>
      </c>
      <c r="D279" s="14">
        <f>Cenník[[#This Row],[Kód]]</f>
        <v>4172</v>
      </c>
      <c r="E279" s="23">
        <v>1.3</v>
      </c>
      <c r="F279" s="14"/>
      <c r="G279" s="14" t="s">
        <v>125</v>
      </c>
      <c r="H279" s="14"/>
      <c r="I279" s="24">
        <f>Cenník[[#This Row],[Kód]]</f>
        <v>4172</v>
      </c>
      <c r="J279" s="25">
        <f>Výskyt[[#This Row],[1]]</f>
        <v>0</v>
      </c>
      <c r="K279" s="25" t="str">
        <f>IFERROR(RANK(Výskyt[[#This Row],[kód-P]],Výskyt[kód-P],1),"")</f>
        <v/>
      </c>
      <c r="L279" s="25" t="str">
        <f>IF(Výskyt[[#This Row],[ks]]&gt;0,Výskyt[[#This Row],[Kód]],"")</f>
        <v/>
      </c>
      <c r="M279" s="25">
        <f>IFERROR(VLOOKUP(Výskyt[[#This Row],[Kód]],'Školské potreby'!$C$8:$F$270,4,0),0)+IFERROR(VLOOKUP(Výskyt[[#This Row],[Kód]],'Školské potreby'!$I$8:$L$268,4,0),0)</f>
        <v>0</v>
      </c>
      <c r="N279" s="14"/>
    </row>
    <row r="280" spans="1:14" x14ac:dyDescent="0.2">
      <c r="A280" s="14"/>
      <c r="B280" s="22">
        <v>4174</v>
      </c>
      <c r="C280" s="14" t="s">
        <v>96</v>
      </c>
      <c r="D280" s="14">
        <f>Cenník[[#This Row],[Kód]]</f>
        <v>4174</v>
      </c>
      <c r="E280" s="23">
        <v>0.72</v>
      </c>
      <c r="F280" s="14"/>
      <c r="G280" s="14" t="s">
        <v>398</v>
      </c>
      <c r="H280" s="14"/>
      <c r="I280" s="24">
        <f>Cenník[[#This Row],[Kód]]</f>
        <v>4174</v>
      </c>
      <c r="J280" s="25">
        <f>Výskyt[[#This Row],[1]]</f>
        <v>0</v>
      </c>
      <c r="K280" s="25" t="str">
        <f>IFERROR(RANK(Výskyt[[#This Row],[kód-P]],Výskyt[kód-P],1),"")</f>
        <v/>
      </c>
      <c r="L280" s="25" t="str">
        <f>IF(Výskyt[[#This Row],[ks]]&gt;0,Výskyt[[#This Row],[Kód]],"")</f>
        <v/>
      </c>
      <c r="M280" s="25">
        <f>IFERROR(VLOOKUP(Výskyt[[#This Row],[Kód]],'Školské potreby'!$C$8:$F$270,4,0),0)+IFERROR(VLOOKUP(Výskyt[[#This Row],[Kód]],'Školské potreby'!$I$8:$L$268,4,0),0)</f>
        <v>0</v>
      </c>
      <c r="N280" s="14"/>
    </row>
    <row r="281" spans="1:14" x14ac:dyDescent="0.2">
      <c r="A281" s="14"/>
      <c r="B281" s="22">
        <v>4175</v>
      </c>
      <c r="C281" s="14" t="s">
        <v>97</v>
      </c>
      <c r="D281" s="14">
        <f>Cenník[[#This Row],[Kód]]</f>
        <v>4175</v>
      </c>
      <c r="E281" s="23">
        <v>1.37</v>
      </c>
      <c r="F281" s="14"/>
      <c r="G281" s="14" t="s">
        <v>137</v>
      </c>
      <c r="H281" s="14"/>
      <c r="I281" s="24">
        <f>Cenník[[#This Row],[Kód]]</f>
        <v>4175</v>
      </c>
      <c r="J281" s="25">
        <f>Výskyt[[#This Row],[1]]</f>
        <v>0</v>
      </c>
      <c r="K281" s="25" t="str">
        <f>IFERROR(RANK(Výskyt[[#This Row],[kód-P]],Výskyt[kód-P],1),"")</f>
        <v/>
      </c>
      <c r="L281" s="25" t="str">
        <f>IF(Výskyt[[#This Row],[ks]]&gt;0,Výskyt[[#This Row],[Kód]],"")</f>
        <v/>
      </c>
      <c r="M281" s="25">
        <f>IFERROR(VLOOKUP(Výskyt[[#This Row],[Kód]],'Školské potreby'!$C$8:$F$270,4,0),0)+IFERROR(VLOOKUP(Výskyt[[#This Row],[Kód]],'Školské potreby'!$I$8:$L$268,4,0),0)</f>
        <v>0</v>
      </c>
      <c r="N281" s="14"/>
    </row>
    <row r="282" spans="1:14" x14ac:dyDescent="0.2">
      <c r="A282" s="14"/>
      <c r="B282" s="22">
        <v>4176</v>
      </c>
      <c r="C282" s="14" t="s">
        <v>98</v>
      </c>
      <c r="D282" s="14">
        <f>Cenník[[#This Row],[Kód]]</f>
        <v>4176</v>
      </c>
      <c r="E282" s="23">
        <v>1.97</v>
      </c>
      <c r="F282" s="14"/>
      <c r="G282" s="14" t="s">
        <v>382</v>
      </c>
      <c r="H282" s="14"/>
      <c r="I282" s="24">
        <f>Cenník[[#This Row],[Kód]]</f>
        <v>4176</v>
      </c>
      <c r="J282" s="25">
        <f>Výskyt[[#This Row],[1]]</f>
        <v>0</v>
      </c>
      <c r="K282" s="25" t="str">
        <f>IFERROR(RANK(Výskyt[[#This Row],[kód-P]],Výskyt[kód-P],1),"")</f>
        <v/>
      </c>
      <c r="L282" s="25" t="str">
        <f>IF(Výskyt[[#This Row],[ks]]&gt;0,Výskyt[[#This Row],[Kód]],"")</f>
        <v/>
      </c>
      <c r="M282" s="25">
        <f>IFERROR(VLOOKUP(Výskyt[[#This Row],[Kód]],'Školské potreby'!$C$8:$F$270,4,0),0)+IFERROR(VLOOKUP(Výskyt[[#This Row],[Kód]],'Školské potreby'!$I$8:$L$268,4,0),0)</f>
        <v>0</v>
      </c>
      <c r="N282" s="14"/>
    </row>
    <row r="283" spans="1:14" x14ac:dyDescent="0.2">
      <c r="A283" s="14"/>
      <c r="B283" s="22">
        <v>4177</v>
      </c>
      <c r="C283" s="14" t="s">
        <v>99</v>
      </c>
      <c r="D283" s="14">
        <f>Cenník[[#This Row],[Kód]]</f>
        <v>4177</v>
      </c>
      <c r="E283" s="23">
        <v>2.7199999999999998</v>
      </c>
      <c r="F283" s="14"/>
      <c r="G283" s="14" t="s">
        <v>383</v>
      </c>
      <c r="H283" s="14"/>
      <c r="I283" s="24">
        <f>Cenník[[#This Row],[Kód]]</f>
        <v>4177</v>
      </c>
      <c r="J283" s="25">
        <f>Výskyt[[#This Row],[1]]</f>
        <v>0</v>
      </c>
      <c r="K283" s="25" t="str">
        <f>IFERROR(RANK(Výskyt[[#This Row],[kód-P]],Výskyt[kód-P],1),"")</f>
        <v/>
      </c>
      <c r="L283" s="25" t="str">
        <f>IF(Výskyt[[#This Row],[ks]]&gt;0,Výskyt[[#This Row],[Kód]],"")</f>
        <v/>
      </c>
      <c r="M283" s="25">
        <f>IFERROR(VLOOKUP(Výskyt[[#This Row],[Kód]],'Školské potreby'!$C$8:$F$270,4,0),0)+IFERROR(VLOOKUP(Výskyt[[#This Row],[Kód]],'Školské potreby'!$I$8:$L$268,4,0),0)</f>
        <v>0</v>
      </c>
      <c r="N283" s="14"/>
    </row>
    <row r="284" spans="1:14" x14ac:dyDescent="0.2">
      <c r="A284" s="14"/>
      <c r="B284" s="22">
        <v>4178</v>
      </c>
      <c r="C284" s="14" t="s">
        <v>101</v>
      </c>
      <c r="D284" s="14">
        <f>Cenník[[#This Row],[Kód]]</f>
        <v>4178</v>
      </c>
      <c r="E284" s="23">
        <v>3.5599999999999996</v>
      </c>
      <c r="F284" s="14"/>
      <c r="G284" s="14" t="s">
        <v>413</v>
      </c>
      <c r="H284" s="14"/>
      <c r="I284" s="24">
        <f>Cenník[[#This Row],[Kód]]</f>
        <v>4178</v>
      </c>
      <c r="J284" s="25">
        <f>Výskyt[[#This Row],[1]]</f>
        <v>0</v>
      </c>
      <c r="K284" s="25" t="str">
        <f>IFERROR(RANK(Výskyt[[#This Row],[kód-P]],Výskyt[kód-P],1),"")</f>
        <v/>
      </c>
      <c r="L284" s="25" t="str">
        <f>IF(Výskyt[[#This Row],[ks]]&gt;0,Výskyt[[#This Row],[Kód]],"")</f>
        <v/>
      </c>
      <c r="M284" s="25">
        <f>IFERROR(VLOOKUP(Výskyt[[#This Row],[Kód]],'Školské potreby'!$C$8:$F$270,4,0),0)+IFERROR(VLOOKUP(Výskyt[[#This Row],[Kód]],'Školské potreby'!$I$8:$L$268,4,0),0)</f>
        <v>0</v>
      </c>
      <c r="N284" s="14"/>
    </row>
    <row r="285" spans="1:14" x14ac:dyDescent="0.2">
      <c r="A285" s="14"/>
      <c r="B285" s="22">
        <v>4179</v>
      </c>
      <c r="C285" s="14" t="s">
        <v>109</v>
      </c>
      <c r="D285" s="14">
        <f>Cenník[[#This Row],[Kód]]</f>
        <v>4179</v>
      </c>
      <c r="E285" s="23">
        <v>2.2999999999999998</v>
      </c>
      <c r="F285" s="14"/>
      <c r="G285" s="14" t="s">
        <v>541</v>
      </c>
      <c r="H285" s="14"/>
      <c r="I285" s="24">
        <f>Cenník[[#This Row],[Kód]]</f>
        <v>4179</v>
      </c>
      <c r="J285" s="25">
        <f>Výskyt[[#This Row],[1]]</f>
        <v>0</v>
      </c>
      <c r="K285" s="25" t="str">
        <f>IFERROR(RANK(Výskyt[[#This Row],[kód-P]],Výskyt[kód-P],1),"")</f>
        <v/>
      </c>
      <c r="L285" s="25" t="str">
        <f>IF(Výskyt[[#This Row],[ks]]&gt;0,Výskyt[[#This Row],[Kód]],"")</f>
        <v/>
      </c>
      <c r="M285" s="25">
        <f>IFERROR(VLOOKUP(Výskyt[[#This Row],[Kód]],'Školské potreby'!$C$8:$F$270,4,0),0)+IFERROR(VLOOKUP(Výskyt[[#This Row],[Kód]],'Školské potreby'!$I$8:$L$268,4,0),0)</f>
        <v>0</v>
      </c>
      <c r="N285" s="14"/>
    </row>
    <row r="286" spans="1:14" x14ac:dyDescent="0.2">
      <c r="A286" s="14"/>
      <c r="B286" s="22">
        <v>4180</v>
      </c>
      <c r="C286" s="14" t="s">
        <v>111</v>
      </c>
      <c r="D286" s="14">
        <f>Cenník[[#This Row],[Kód]]</f>
        <v>4180</v>
      </c>
      <c r="E286" s="23">
        <v>3.1399999999999997</v>
      </c>
      <c r="F286" s="14"/>
      <c r="G286" s="14" t="s">
        <v>260</v>
      </c>
      <c r="H286" s="14"/>
      <c r="I286" s="24">
        <f>Cenník[[#This Row],[Kód]]</f>
        <v>4180</v>
      </c>
      <c r="J286" s="25">
        <f>Výskyt[[#This Row],[1]]</f>
        <v>0</v>
      </c>
      <c r="K286" s="25" t="str">
        <f>IFERROR(RANK(Výskyt[[#This Row],[kód-P]],Výskyt[kód-P],1),"")</f>
        <v/>
      </c>
      <c r="L286" s="25" t="str">
        <f>IF(Výskyt[[#This Row],[ks]]&gt;0,Výskyt[[#This Row],[Kód]],"")</f>
        <v/>
      </c>
      <c r="M286" s="25">
        <f>IFERROR(VLOOKUP(Výskyt[[#This Row],[Kód]],'Školské potreby'!$C$8:$F$270,4,0),0)+IFERROR(VLOOKUP(Výskyt[[#This Row],[Kód]],'Školské potreby'!$I$8:$L$268,4,0),0)</f>
        <v>0</v>
      </c>
      <c r="N286" s="14"/>
    </row>
    <row r="287" spans="1:14" x14ac:dyDescent="0.2">
      <c r="A287" s="14"/>
      <c r="B287" s="22">
        <v>4181</v>
      </c>
      <c r="C287" s="14" t="s">
        <v>102</v>
      </c>
      <c r="D287" s="14">
        <f>Cenník[[#This Row],[Kód]]</f>
        <v>4181</v>
      </c>
      <c r="E287" s="23">
        <v>0.72</v>
      </c>
      <c r="F287" s="14"/>
      <c r="G287" s="14" t="s">
        <v>261</v>
      </c>
      <c r="H287" s="14"/>
      <c r="I287" s="24">
        <f>Cenník[[#This Row],[Kód]]</f>
        <v>4181</v>
      </c>
      <c r="J287" s="25">
        <f>Výskyt[[#This Row],[1]]</f>
        <v>0</v>
      </c>
      <c r="K287" s="25" t="str">
        <f>IFERROR(RANK(Výskyt[[#This Row],[kód-P]],Výskyt[kód-P],1),"")</f>
        <v/>
      </c>
      <c r="L287" s="25" t="str">
        <f>IF(Výskyt[[#This Row],[ks]]&gt;0,Výskyt[[#This Row],[Kód]],"")</f>
        <v/>
      </c>
      <c r="M287" s="25">
        <f>IFERROR(VLOOKUP(Výskyt[[#This Row],[Kód]],'Školské potreby'!$C$8:$F$270,4,0),0)+IFERROR(VLOOKUP(Výskyt[[#This Row],[Kód]],'Školské potreby'!$I$8:$L$268,4,0),0)</f>
        <v>0</v>
      </c>
      <c r="N287" s="14"/>
    </row>
    <row r="288" spans="1:14" x14ac:dyDescent="0.2">
      <c r="A288" s="14"/>
      <c r="B288" s="22">
        <v>4182</v>
      </c>
      <c r="C288" s="14" t="s">
        <v>103</v>
      </c>
      <c r="D288" s="14">
        <f>Cenník[[#This Row],[Kód]]</f>
        <v>4182</v>
      </c>
      <c r="E288" s="23">
        <v>1.45</v>
      </c>
      <c r="F288" s="14"/>
      <c r="G288" s="14" t="s">
        <v>537</v>
      </c>
      <c r="H288" s="14"/>
      <c r="I288" s="24">
        <f>Cenník[[#This Row],[Kód]]</f>
        <v>4182</v>
      </c>
      <c r="J288" s="25">
        <f>Výskyt[[#This Row],[1]]</f>
        <v>0</v>
      </c>
      <c r="K288" s="25" t="str">
        <f>IFERROR(RANK(Výskyt[[#This Row],[kód-P]],Výskyt[kód-P],1),"")</f>
        <v/>
      </c>
      <c r="L288" s="25" t="str">
        <f>IF(Výskyt[[#This Row],[ks]]&gt;0,Výskyt[[#This Row],[Kód]],"")</f>
        <v/>
      </c>
      <c r="M288" s="25">
        <f>IFERROR(VLOOKUP(Výskyt[[#This Row],[Kód]],'Školské potreby'!$C$8:$F$270,4,0),0)+IFERROR(VLOOKUP(Výskyt[[#This Row],[Kód]],'Školské potreby'!$I$8:$L$268,4,0),0)</f>
        <v>0</v>
      </c>
      <c r="N288" s="14"/>
    </row>
    <row r="289" spans="1:14" x14ac:dyDescent="0.2">
      <c r="A289" s="14"/>
      <c r="B289" s="22">
        <v>4183</v>
      </c>
      <c r="C289" s="14" t="s">
        <v>104</v>
      </c>
      <c r="D289" s="14">
        <f>Cenník[[#This Row],[Kód]]</f>
        <v>4183</v>
      </c>
      <c r="E289" s="23">
        <v>1.92</v>
      </c>
      <c r="F289" s="14"/>
      <c r="G289" s="14" t="s">
        <v>539</v>
      </c>
      <c r="H289" s="14"/>
      <c r="I289" s="24">
        <f>Cenník[[#This Row],[Kód]]</f>
        <v>4183</v>
      </c>
      <c r="J289" s="25">
        <f>Výskyt[[#This Row],[1]]</f>
        <v>0</v>
      </c>
      <c r="K289" s="25" t="str">
        <f>IFERROR(RANK(Výskyt[[#This Row],[kód-P]],Výskyt[kód-P],1),"")</f>
        <v/>
      </c>
      <c r="L289" s="25" t="str">
        <f>IF(Výskyt[[#This Row],[ks]]&gt;0,Výskyt[[#This Row],[Kód]],"")</f>
        <v/>
      </c>
      <c r="M289" s="25">
        <f>IFERROR(VLOOKUP(Výskyt[[#This Row],[Kód]],'Školské potreby'!$C$8:$F$270,4,0),0)+IFERROR(VLOOKUP(Výskyt[[#This Row],[Kód]],'Školské potreby'!$I$8:$L$268,4,0),0)</f>
        <v>0</v>
      </c>
      <c r="N289" s="14"/>
    </row>
    <row r="290" spans="1:14" x14ac:dyDescent="0.2">
      <c r="A290" s="14"/>
      <c r="B290" s="22">
        <v>4184</v>
      </c>
      <c r="C290" s="14" t="s">
        <v>105</v>
      </c>
      <c r="D290" s="14">
        <f>Cenník[[#This Row],[Kód]]</f>
        <v>4184</v>
      </c>
      <c r="E290" s="23">
        <v>2.65</v>
      </c>
      <c r="F290" s="14"/>
      <c r="G290" s="14" t="s">
        <v>262</v>
      </c>
      <c r="H290" s="14"/>
      <c r="I290" s="24">
        <f>Cenník[[#This Row],[Kód]]</f>
        <v>4184</v>
      </c>
      <c r="J290" s="25">
        <f>Výskyt[[#This Row],[1]]</f>
        <v>0</v>
      </c>
      <c r="K290" s="25" t="str">
        <f>IFERROR(RANK(Výskyt[[#This Row],[kód-P]],Výskyt[kód-P],1),"")</f>
        <v/>
      </c>
      <c r="L290" s="25" t="str">
        <f>IF(Výskyt[[#This Row],[ks]]&gt;0,Výskyt[[#This Row],[Kód]],"")</f>
        <v/>
      </c>
      <c r="M290" s="25">
        <f>IFERROR(VLOOKUP(Výskyt[[#This Row],[Kód]],'Školské potreby'!$C$8:$F$270,4,0),0)+IFERROR(VLOOKUP(Výskyt[[#This Row],[Kód]],'Školské potreby'!$I$8:$L$268,4,0),0)</f>
        <v>0</v>
      </c>
      <c r="N290" s="14"/>
    </row>
    <row r="291" spans="1:14" x14ac:dyDescent="0.2">
      <c r="A291" s="14"/>
      <c r="B291" s="22">
        <v>4185</v>
      </c>
      <c r="C291" s="14" t="s">
        <v>106</v>
      </c>
      <c r="D291" s="14">
        <f>Cenník[[#This Row],[Kód]]</f>
        <v>4185</v>
      </c>
      <c r="E291" s="23">
        <v>3.34</v>
      </c>
      <c r="F291" s="14"/>
      <c r="G291" s="14" t="s">
        <v>263</v>
      </c>
      <c r="H291" s="14"/>
      <c r="I291" s="24">
        <f>Cenník[[#This Row],[Kód]]</f>
        <v>4185</v>
      </c>
      <c r="J291" s="25">
        <f>Výskyt[[#This Row],[1]]</f>
        <v>0</v>
      </c>
      <c r="K291" s="25" t="str">
        <f>IFERROR(RANK(Výskyt[[#This Row],[kód-P]],Výskyt[kód-P],1),"")</f>
        <v/>
      </c>
      <c r="L291" s="25" t="str">
        <f>IF(Výskyt[[#This Row],[ks]]&gt;0,Výskyt[[#This Row],[Kód]],"")</f>
        <v/>
      </c>
      <c r="M291" s="25">
        <f>IFERROR(VLOOKUP(Výskyt[[#This Row],[Kód]],'Školské potreby'!$C$8:$F$270,4,0),0)+IFERROR(VLOOKUP(Výskyt[[#This Row],[Kód]],'Školské potreby'!$I$8:$L$268,4,0),0)</f>
        <v>0</v>
      </c>
      <c r="N291" s="14"/>
    </row>
    <row r="292" spans="1:14" x14ac:dyDescent="0.2">
      <c r="A292" s="14"/>
      <c r="B292" s="22">
        <v>4209</v>
      </c>
      <c r="C292" s="14" t="s">
        <v>60</v>
      </c>
      <c r="D292" s="14">
        <f>Cenník[[#This Row],[Kód]]</f>
        <v>4209</v>
      </c>
      <c r="E292" s="23">
        <v>0.46</v>
      </c>
      <c r="F292" s="14"/>
      <c r="G292" s="14" t="s">
        <v>532</v>
      </c>
      <c r="H292" s="14"/>
      <c r="I292" s="24">
        <f>Cenník[[#This Row],[Kód]]</f>
        <v>4209</v>
      </c>
      <c r="J292" s="25">
        <f>Výskyt[[#This Row],[1]]</f>
        <v>0</v>
      </c>
      <c r="K292" s="25" t="str">
        <f>IFERROR(RANK(Výskyt[[#This Row],[kód-P]],Výskyt[kód-P],1),"")</f>
        <v/>
      </c>
      <c r="L292" s="25" t="str">
        <f>IF(Výskyt[[#This Row],[ks]]&gt;0,Výskyt[[#This Row],[Kód]],"")</f>
        <v/>
      </c>
      <c r="M292" s="25">
        <f>IFERROR(VLOOKUP(Výskyt[[#This Row],[Kód]],'Školské potreby'!$C$8:$F$270,4,0),0)+IFERROR(VLOOKUP(Výskyt[[#This Row],[Kód]],'Školské potreby'!$I$8:$L$268,4,0),0)</f>
        <v>0</v>
      </c>
      <c r="N292" s="14"/>
    </row>
    <row r="293" spans="1:14" x14ac:dyDescent="0.2">
      <c r="A293" s="14"/>
      <c r="B293" s="22">
        <v>4210</v>
      </c>
      <c r="C293" s="14" t="s">
        <v>61</v>
      </c>
      <c r="D293" s="14">
        <f>Cenník[[#This Row],[Kód]]</f>
        <v>4210</v>
      </c>
      <c r="E293" s="23">
        <v>0.46</v>
      </c>
      <c r="F293" s="14"/>
      <c r="G293" s="14" t="s">
        <v>529</v>
      </c>
      <c r="H293" s="14"/>
      <c r="I293" s="24">
        <f>Cenník[[#This Row],[Kód]]</f>
        <v>4210</v>
      </c>
      <c r="J293" s="25">
        <f>Výskyt[[#This Row],[1]]</f>
        <v>0</v>
      </c>
      <c r="K293" s="25" t="str">
        <f>IFERROR(RANK(Výskyt[[#This Row],[kód-P]],Výskyt[kód-P],1),"")</f>
        <v/>
      </c>
      <c r="L293" s="25" t="str">
        <f>IF(Výskyt[[#This Row],[ks]]&gt;0,Výskyt[[#This Row],[Kód]],"")</f>
        <v/>
      </c>
      <c r="M293" s="25">
        <f>IFERROR(VLOOKUP(Výskyt[[#This Row],[Kód]],'Školské potreby'!$C$8:$F$270,4,0),0)+IFERROR(VLOOKUP(Výskyt[[#This Row],[Kód]],'Školské potreby'!$I$8:$L$268,4,0),0)</f>
        <v>0</v>
      </c>
      <c r="N293" s="14"/>
    </row>
    <row r="294" spans="1:14" x14ac:dyDescent="0.2">
      <c r="A294" s="14"/>
      <c r="B294" s="22">
        <v>4211</v>
      </c>
      <c r="C294" s="14" t="s">
        <v>58</v>
      </c>
      <c r="D294" s="14">
        <f>Cenník[[#This Row],[Kód]]</f>
        <v>4211</v>
      </c>
      <c r="E294" s="23">
        <v>0.46</v>
      </c>
      <c r="F294" s="14"/>
      <c r="G294" s="14" t="s">
        <v>528</v>
      </c>
      <c r="H294" s="14"/>
      <c r="I294" s="24">
        <f>Cenník[[#This Row],[Kód]]</f>
        <v>4211</v>
      </c>
      <c r="J294" s="25">
        <f>Výskyt[[#This Row],[1]]</f>
        <v>0</v>
      </c>
      <c r="K294" s="25" t="str">
        <f>IFERROR(RANK(Výskyt[[#This Row],[kód-P]],Výskyt[kód-P],1),"")</f>
        <v/>
      </c>
      <c r="L294" s="25" t="str">
        <f>IF(Výskyt[[#This Row],[ks]]&gt;0,Výskyt[[#This Row],[Kód]],"")</f>
        <v/>
      </c>
      <c r="M294" s="25">
        <f>IFERROR(VLOOKUP(Výskyt[[#This Row],[Kód]],'Školské potreby'!$C$8:$F$270,4,0),0)+IFERROR(VLOOKUP(Výskyt[[#This Row],[Kód]],'Školské potreby'!$I$8:$L$268,4,0),0)</f>
        <v>0</v>
      </c>
      <c r="N294" s="14"/>
    </row>
    <row r="295" spans="1:14" x14ac:dyDescent="0.2">
      <c r="A295" s="14"/>
      <c r="B295" s="22">
        <v>4212</v>
      </c>
      <c r="C295" s="14" t="s">
        <v>59</v>
      </c>
      <c r="D295" s="14">
        <f>Cenník[[#This Row],[Kód]]</f>
        <v>4212</v>
      </c>
      <c r="E295" s="23">
        <v>0.46</v>
      </c>
      <c r="F295" s="14"/>
      <c r="G295" s="14" t="s">
        <v>21</v>
      </c>
      <c r="H295" s="14"/>
      <c r="I295" s="24">
        <f>Cenník[[#This Row],[Kód]]</f>
        <v>4212</v>
      </c>
      <c r="J295" s="25">
        <f>Výskyt[[#This Row],[1]]</f>
        <v>0</v>
      </c>
      <c r="K295" s="25" t="str">
        <f>IFERROR(RANK(Výskyt[[#This Row],[kód-P]],Výskyt[kód-P],1),"")</f>
        <v/>
      </c>
      <c r="L295" s="25" t="str">
        <f>IF(Výskyt[[#This Row],[ks]]&gt;0,Výskyt[[#This Row],[Kód]],"")</f>
        <v/>
      </c>
      <c r="M295" s="25">
        <f>IFERROR(VLOOKUP(Výskyt[[#This Row],[Kód]],'Školské potreby'!$C$8:$F$270,4,0),0)+IFERROR(VLOOKUP(Výskyt[[#This Row],[Kód]],'Školské potreby'!$I$8:$L$268,4,0),0)</f>
        <v>0</v>
      </c>
      <c r="N295" s="14"/>
    </row>
    <row r="296" spans="1:14" x14ac:dyDescent="0.2">
      <c r="A296" s="14"/>
      <c r="B296" s="22">
        <v>4213</v>
      </c>
      <c r="C296" s="14" t="s">
        <v>62</v>
      </c>
      <c r="D296" s="14">
        <f>Cenník[[#This Row],[Kód]]</f>
        <v>4213</v>
      </c>
      <c r="E296" s="23">
        <v>1.84</v>
      </c>
      <c r="F296" s="14"/>
      <c r="G296" s="14" t="s">
        <v>25</v>
      </c>
      <c r="H296" s="14"/>
      <c r="I296" s="24">
        <f>Cenník[[#This Row],[Kód]]</f>
        <v>4213</v>
      </c>
      <c r="J296" s="25">
        <f>Výskyt[[#This Row],[1]]</f>
        <v>0</v>
      </c>
      <c r="K296" s="25" t="str">
        <f>IFERROR(RANK(Výskyt[[#This Row],[kód-P]],Výskyt[kód-P],1),"")</f>
        <v/>
      </c>
      <c r="L296" s="25" t="str">
        <f>IF(Výskyt[[#This Row],[ks]]&gt;0,Výskyt[[#This Row],[Kód]],"")</f>
        <v/>
      </c>
      <c r="M296" s="25">
        <f>IFERROR(VLOOKUP(Výskyt[[#This Row],[Kód]],'Školské potreby'!$C$8:$F$270,4,0),0)+IFERROR(VLOOKUP(Výskyt[[#This Row],[Kód]],'Školské potreby'!$I$8:$L$268,4,0),0)</f>
        <v>0</v>
      </c>
      <c r="N296" s="14"/>
    </row>
    <row r="297" spans="1:14" x14ac:dyDescent="0.2">
      <c r="A297" s="14"/>
      <c r="B297" s="22">
        <v>4240</v>
      </c>
      <c r="C297" s="14" t="s">
        <v>372</v>
      </c>
      <c r="D297" s="14">
        <f>Cenník[[#This Row],[Kód]]</f>
        <v>4240</v>
      </c>
      <c r="E297" s="23">
        <v>1.1299999999999999</v>
      </c>
      <c r="F297" s="14"/>
      <c r="G297" s="14" t="s">
        <v>410</v>
      </c>
      <c r="H297" s="14"/>
      <c r="I297" s="24">
        <f>Cenník[[#This Row],[Kód]]</f>
        <v>4240</v>
      </c>
      <c r="J297" s="25">
        <f>Výskyt[[#This Row],[1]]</f>
        <v>0</v>
      </c>
      <c r="K297" s="25" t="str">
        <f>IFERROR(RANK(Výskyt[[#This Row],[kód-P]],Výskyt[kód-P],1),"")</f>
        <v/>
      </c>
      <c r="L297" s="25" t="str">
        <f>IF(Výskyt[[#This Row],[ks]]&gt;0,Výskyt[[#This Row],[Kód]],"")</f>
        <v/>
      </c>
      <c r="M297" s="25">
        <f>IFERROR(VLOOKUP(Výskyt[[#This Row],[Kód]],'Školské potreby'!$C$8:$F$270,4,0),0)+IFERROR(VLOOKUP(Výskyt[[#This Row],[Kód]],'Školské potreby'!$I$8:$L$268,4,0),0)</f>
        <v>0</v>
      </c>
      <c r="N297" s="14"/>
    </row>
    <row r="298" spans="1:14" x14ac:dyDescent="0.2">
      <c r="A298" s="14"/>
      <c r="B298" s="22">
        <v>4241</v>
      </c>
      <c r="C298" s="14" t="s">
        <v>373</v>
      </c>
      <c r="D298" s="14">
        <f>Cenník[[#This Row],[Kód]]</f>
        <v>4241</v>
      </c>
      <c r="E298" s="23">
        <v>1.31</v>
      </c>
      <c r="F298" s="14"/>
      <c r="G298" s="14" t="s">
        <v>27</v>
      </c>
      <c r="H298" s="14"/>
      <c r="I298" s="24">
        <f>Cenník[[#This Row],[Kód]]</f>
        <v>4241</v>
      </c>
      <c r="J298" s="25">
        <f>Výskyt[[#This Row],[1]]</f>
        <v>0</v>
      </c>
      <c r="K298" s="25" t="str">
        <f>IFERROR(RANK(Výskyt[[#This Row],[kód-P]],Výskyt[kód-P],1),"")</f>
        <v/>
      </c>
      <c r="L298" s="25" t="str">
        <f>IF(Výskyt[[#This Row],[ks]]&gt;0,Výskyt[[#This Row],[Kód]],"")</f>
        <v/>
      </c>
      <c r="M298" s="25">
        <f>IFERROR(VLOOKUP(Výskyt[[#This Row],[Kód]],'Školské potreby'!$C$8:$F$270,4,0),0)+IFERROR(VLOOKUP(Výskyt[[#This Row],[Kód]],'Školské potreby'!$I$8:$L$268,4,0),0)</f>
        <v>0</v>
      </c>
      <c r="N298" s="14"/>
    </row>
    <row r="299" spans="1:14" x14ac:dyDescent="0.2">
      <c r="A299" s="14"/>
      <c r="B299" s="22">
        <v>4242</v>
      </c>
      <c r="C299" s="14" t="s">
        <v>374</v>
      </c>
      <c r="D299" s="14">
        <f>Cenník[[#This Row],[Kód]]</f>
        <v>4242</v>
      </c>
      <c r="E299" s="23">
        <v>1.4</v>
      </c>
      <c r="F299" s="14"/>
      <c r="G299" s="14" t="s">
        <v>29</v>
      </c>
      <c r="H299" s="14"/>
      <c r="I299" s="24">
        <f>Cenník[[#This Row],[Kód]]</f>
        <v>4242</v>
      </c>
      <c r="J299" s="25">
        <f>Výskyt[[#This Row],[1]]</f>
        <v>0</v>
      </c>
      <c r="K299" s="25" t="str">
        <f>IFERROR(RANK(Výskyt[[#This Row],[kód-P]],Výskyt[kód-P],1),"")</f>
        <v/>
      </c>
      <c r="L299" s="25" t="str">
        <f>IF(Výskyt[[#This Row],[ks]]&gt;0,Výskyt[[#This Row],[Kód]],"")</f>
        <v/>
      </c>
      <c r="M299" s="25">
        <f>IFERROR(VLOOKUP(Výskyt[[#This Row],[Kód]],'Školské potreby'!$C$8:$F$270,4,0),0)+IFERROR(VLOOKUP(Výskyt[[#This Row],[Kód]],'Školské potreby'!$I$8:$L$268,4,0),0)</f>
        <v>0</v>
      </c>
      <c r="N299" s="14"/>
    </row>
    <row r="300" spans="1:14" x14ac:dyDescent="0.2">
      <c r="A300" s="14"/>
      <c r="B300" s="22">
        <v>4243</v>
      </c>
      <c r="C300" s="14" t="s">
        <v>375</v>
      </c>
      <c r="D300" s="14">
        <f>Cenník[[#This Row],[Kód]]</f>
        <v>4243</v>
      </c>
      <c r="E300" s="23">
        <v>1.1599999999999999</v>
      </c>
      <c r="F300" s="14"/>
      <c r="G300" s="14" t="s">
        <v>28</v>
      </c>
      <c r="H300" s="14"/>
      <c r="I300" s="24">
        <f>Cenník[[#This Row],[Kód]]</f>
        <v>4243</v>
      </c>
      <c r="J300" s="25">
        <f>Výskyt[[#This Row],[1]]</f>
        <v>0</v>
      </c>
      <c r="K300" s="25" t="str">
        <f>IFERROR(RANK(Výskyt[[#This Row],[kód-P]],Výskyt[kód-P],1),"")</f>
        <v/>
      </c>
      <c r="L300" s="25" t="str">
        <f>IF(Výskyt[[#This Row],[ks]]&gt;0,Výskyt[[#This Row],[Kód]],"")</f>
        <v/>
      </c>
      <c r="M300" s="25">
        <f>IFERROR(VLOOKUP(Výskyt[[#This Row],[Kód]],'Školské potreby'!$C$8:$F$270,4,0),0)+IFERROR(VLOOKUP(Výskyt[[#This Row],[Kód]],'Školské potreby'!$I$8:$L$268,4,0),0)</f>
        <v>0</v>
      </c>
      <c r="N300" s="14"/>
    </row>
    <row r="301" spans="1:14" x14ac:dyDescent="0.2">
      <c r="A301" s="14"/>
      <c r="B301" s="22">
        <v>4244</v>
      </c>
      <c r="C301" s="14" t="s">
        <v>376</v>
      </c>
      <c r="D301" s="14">
        <f>Cenník[[#This Row],[Kód]]</f>
        <v>4244</v>
      </c>
      <c r="E301" s="23">
        <v>1.52</v>
      </c>
      <c r="F301" s="14"/>
      <c r="G301" s="14" t="s">
        <v>22</v>
      </c>
      <c r="H301" s="14"/>
      <c r="I301" s="24">
        <f>Cenník[[#This Row],[Kód]]</f>
        <v>4244</v>
      </c>
      <c r="J301" s="25">
        <f>Výskyt[[#This Row],[1]]</f>
        <v>0</v>
      </c>
      <c r="K301" s="25" t="str">
        <f>IFERROR(RANK(Výskyt[[#This Row],[kód-P]],Výskyt[kód-P],1),"")</f>
        <v/>
      </c>
      <c r="L301" s="25" t="str">
        <f>IF(Výskyt[[#This Row],[ks]]&gt;0,Výskyt[[#This Row],[Kód]],"")</f>
        <v/>
      </c>
      <c r="M301" s="25">
        <f>IFERROR(VLOOKUP(Výskyt[[#This Row],[Kód]],'Školské potreby'!$C$8:$F$270,4,0),0)+IFERROR(VLOOKUP(Výskyt[[#This Row],[Kód]],'Školské potreby'!$I$8:$L$268,4,0),0)</f>
        <v>0</v>
      </c>
      <c r="N301" s="14"/>
    </row>
    <row r="302" spans="1:14" x14ac:dyDescent="0.2">
      <c r="A302" s="14"/>
      <c r="B302" s="22">
        <v>4245</v>
      </c>
      <c r="C302" s="14" t="s">
        <v>377</v>
      </c>
      <c r="D302" s="14">
        <f>Cenník[[#This Row],[Kód]]</f>
        <v>4245</v>
      </c>
      <c r="E302" s="23">
        <v>1.31</v>
      </c>
      <c r="F302" s="14"/>
      <c r="G302" s="14" t="s">
        <v>26</v>
      </c>
      <c r="H302" s="14"/>
      <c r="I302" s="24">
        <f>Cenník[[#This Row],[Kód]]</f>
        <v>4245</v>
      </c>
      <c r="J302" s="25">
        <f>Výskyt[[#This Row],[1]]</f>
        <v>0</v>
      </c>
      <c r="K302" s="25" t="str">
        <f>IFERROR(RANK(Výskyt[[#This Row],[kód-P]],Výskyt[kód-P],1),"")</f>
        <v/>
      </c>
      <c r="L302" s="25" t="str">
        <f>IF(Výskyt[[#This Row],[ks]]&gt;0,Výskyt[[#This Row],[Kód]],"")</f>
        <v/>
      </c>
      <c r="M302" s="25">
        <f>IFERROR(VLOOKUP(Výskyt[[#This Row],[Kód]],'Školské potreby'!$C$8:$F$270,4,0),0)+IFERROR(VLOOKUP(Výskyt[[#This Row],[Kód]],'Školské potreby'!$I$8:$L$268,4,0),0)</f>
        <v>0</v>
      </c>
      <c r="N302" s="14"/>
    </row>
    <row r="303" spans="1:14" x14ac:dyDescent="0.2">
      <c r="A303" s="14"/>
      <c r="B303" s="22">
        <v>4246</v>
      </c>
      <c r="C303" s="14" t="s">
        <v>378</v>
      </c>
      <c r="D303" s="14">
        <f>Cenník[[#This Row],[Kód]]</f>
        <v>4246</v>
      </c>
      <c r="E303" s="23">
        <v>7.99</v>
      </c>
      <c r="F303" s="14"/>
      <c r="G303" s="14" t="s">
        <v>23</v>
      </c>
      <c r="H303" s="14"/>
      <c r="I303" s="24">
        <f>Cenník[[#This Row],[Kód]]</f>
        <v>4246</v>
      </c>
      <c r="J303" s="25">
        <f>Výskyt[[#This Row],[1]]</f>
        <v>0</v>
      </c>
      <c r="K303" s="25" t="str">
        <f>IFERROR(RANK(Výskyt[[#This Row],[kód-P]],Výskyt[kód-P],1),"")</f>
        <v/>
      </c>
      <c r="L303" s="25" t="str">
        <f>IF(Výskyt[[#This Row],[ks]]&gt;0,Výskyt[[#This Row],[Kód]],"")</f>
        <v/>
      </c>
      <c r="M303" s="25">
        <f>IFERROR(VLOOKUP(Výskyt[[#This Row],[Kód]],'Školské potreby'!$C$8:$F$270,4,0),0)+IFERROR(VLOOKUP(Výskyt[[#This Row],[Kód]],'Školské potreby'!$I$8:$L$268,4,0),0)</f>
        <v>0</v>
      </c>
      <c r="N303" s="14"/>
    </row>
    <row r="304" spans="1:14" x14ac:dyDescent="0.2">
      <c r="A304" s="14"/>
      <c r="B304" s="22">
        <v>4299</v>
      </c>
      <c r="C304" s="14" t="s">
        <v>389</v>
      </c>
      <c r="D304" s="14">
        <f>Cenník[[#This Row],[Kód]]</f>
        <v>4299</v>
      </c>
      <c r="E304" s="23">
        <v>2.2599999999999998</v>
      </c>
      <c r="F304" s="14"/>
      <c r="G304" s="14" t="s">
        <v>358</v>
      </c>
      <c r="H304" s="14"/>
      <c r="I304" s="24">
        <f>Cenník[[#This Row],[Kód]]</f>
        <v>4299</v>
      </c>
      <c r="J304" s="25">
        <f>Výskyt[[#This Row],[1]]</f>
        <v>0</v>
      </c>
      <c r="K304" s="25" t="str">
        <f>IFERROR(RANK(Výskyt[[#This Row],[kód-P]],Výskyt[kód-P],1),"")</f>
        <v/>
      </c>
      <c r="L304" s="25" t="str">
        <f>IF(Výskyt[[#This Row],[ks]]&gt;0,Výskyt[[#This Row],[Kód]],"")</f>
        <v/>
      </c>
      <c r="M304" s="25">
        <f>IFERROR(VLOOKUP(Výskyt[[#This Row],[Kód]],'Školské potreby'!$C$8:$F$270,4,0),0)+IFERROR(VLOOKUP(Výskyt[[#This Row],[Kód]],'Školské potreby'!$I$8:$L$268,4,0),0)</f>
        <v>0</v>
      </c>
      <c r="N304" s="14"/>
    </row>
    <row r="305" spans="1:14" x14ac:dyDescent="0.2">
      <c r="A305" s="14"/>
      <c r="B305" s="22">
        <v>4300</v>
      </c>
      <c r="C305" s="14" t="s">
        <v>388</v>
      </c>
      <c r="D305" s="14">
        <f>Cenník[[#This Row],[Kód]]</f>
        <v>4300</v>
      </c>
      <c r="E305" s="23">
        <v>1.84</v>
      </c>
      <c r="F305" s="14"/>
      <c r="G305" s="14" t="s">
        <v>359</v>
      </c>
      <c r="H305" s="14"/>
      <c r="I305" s="24">
        <f>Cenník[[#This Row],[Kód]]</f>
        <v>4300</v>
      </c>
      <c r="J305" s="25">
        <f>Výskyt[[#This Row],[1]]</f>
        <v>0</v>
      </c>
      <c r="K305" s="25" t="str">
        <f>IFERROR(RANK(Výskyt[[#This Row],[kód-P]],Výskyt[kód-P],1),"")</f>
        <v/>
      </c>
      <c r="L305" s="25" t="str">
        <f>IF(Výskyt[[#This Row],[ks]]&gt;0,Výskyt[[#This Row],[Kód]],"")</f>
        <v/>
      </c>
      <c r="M305" s="25">
        <f>IFERROR(VLOOKUP(Výskyt[[#This Row],[Kód]],'Školské potreby'!$C$8:$F$270,4,0),0)+IFERROR(VLOOKUP(Výskyt[[#This Row],[Kód]],'Školské potreby'!$I$8:$L$268,4,0),0)</f>
        <v>0</v>
      </c>
      <c r="N305" s="14"/>
    </row>
    <row r="306" spans="1:14" x14ac:dyDescent="0.2">
      <c r="A306" s="14"/>
      <c r="B306" s="22">
        <v>4301</v>
      </c>
      <c r="C306" s="14" t="s">
        <v>152</v>
      </c>
      <c r="D306" s="14">
        <f>Cenník[[#This Row],[Kód]]</f>
        <v>4301</v>
      </c>
      <c r="E306" s="23">
        <v>0.82</v>
      </c>
      <c r="F306" s="14"/>
      <c r="G306" s="14" t="s">
        <v>354</v>
      </c>
      <c r="H306" s="14"/>
      <c r="I306" s="24">
        <f>Cenník[[#This Row],[Kód]]</f>
        <v>4301</v>
      </c>
      <c r="J306" s="25">
        <f>Výskyt[[#This Row],[1]]</f>
        <v>0</v>
      </c>
      <c r="K306" s="25" t="str">
        <f>IFERROR(RANK(Výskyt[[#This Row],[kód-P]],Výskyt[kód-P],1),"")</f>
        <v/>
      </c>
      <c r="L306" s="25" t="str">
        <f>IF(Výskyt[[#This Row],[ks]]&gt;0,Výskyt[[#This Row],[Kód]],"")</f>
        <v/>
      </c>
      <c r="M306" s="25">
        <f>IFERROR(VLOOKUP(Výskyt[[#This Row],[Kód]],'Školské potreby'!$C$8:$F$270,4,0),0)+IFERROR(VLOOKUP(Výskyt[[#This Row],[Kód]],'Školské potreby'!$I$8:$L$268,4,0),0)</f>
        <v>0</v>
      </c>
      <c r="N306" s="14"/>
    </row>
    <row r="307" spans="1:14" x14ac:dyDescent="0.2">
      <c r="A307" s="14"/>
      <c r="B307" s="22">
        <v>4302</v>
      </c>
      <c r="C307" s="14" t="s">
        <v>155</v>
      </c>
      <c r="D307" s="14">
        <f>Cenník[[#This Row],[Kód]]</f>
        <v>4302</v>
      </c>
      <c r="E307" s="23">
        <v>0.83</v>
      </c>
      <c r="F307" s="14"/>
      <c r="G307" s="14" t="s">
        <v>355</v>
      </c>
      <c r="H307" s="14"/>
      <c r="I307" s="24">
        <f>Cenník[[#This Row],[Kód]]</f>
        <v>4302</v>
      </c>
      <c r="J307" s="25">
        <f>Výskyt[[#This Row],[1]]</f>
        <v>0</v>
      </c>
      <c r="K307" s="25" t="str">
        <f>IFERROR(RANK(Výskyt[[#This Row],[kód-P]],Výskyt[kód-P],1),"")</f>
        <v/>
      </c>
      <c r="L307" s="25" t="str">
        <f>IF(Výskyt[[#This Row],[ks]]&gt;0,Výskyt[[#This Row],[Kód]],"")</f>
        <v/>
      </c>
      <c r="M307" s="25">
        <f>IFERROR(VLOOKUP(Výskyt[[#This Row],[Kód]],'Školské potreby'!$C$8:$F$270,4,0),0)+IFERROR(VLOOKUP(Výskyt[[#This Row],[Kód]],'Školské potreby'!$I$8:$L$268,4,0),0)</f>
        <v>0</v>
      </c>
      <c r="N307" s="14"/>
    </row>
    <row r="308" spans="1:14" x14ac:dyDescent="0.2">
      <c r="A308" s="14"/>
      <c r="B308" s="22">
        <v>4303</v>
      </c>
      <c r="C308" s="14" t="s">
        <v>156</v>
      </c>
      <c r="D308" s="14">
        <f>Cenník[[#This Row],[Kód]]</f>
        <v>4303</v>
      </c>
      <c r="E308" s="23">
        <v>1.02</v>
      </c>
      <c r="F308" s="14"/>
      <c r="G308" s="14" t="s">
        <v>356</v>
      </c>
      <c r="H308" s="14"/>
      <c r="I308" s="24">
        <f>Cenník[[#This Row],[Kód]]</f>
        <v>4303</v>
      </c>
      <c r="J308" s="25">
        <f>Výskyt[[#This Row],[1]]</f>
        <v>0</v>
      </c>
      <c r="K308" s="25" t="str">
        <f>IFERROR(RANK(Výskyt[[#This Row],[kód-P]],Výskyt[kód-P],1),"")</f>
        <v/>
      </c>
      <c r="L308" s="25" t="str">
        <f>IF(Výskyt[[#This Row],[ks]]&gt;0,Výskyt[[#This Row],[Kód]],"")</f>
        <v/>
      </c>
      <c r="M308" s="25">
        <f>IFERROR(VLOOKUP(Výskyt[[#This Row],[Kód]],'Školské potreby'!$C$8:$F$270,4,0),0)+IFERROR(VLOOKUP(Výskyt[[#This Row],[Kód]],'Školské potreby'!$I$8:$L$268,4,0),0)</f>
        <v>0</v>
      </c>
      <c r="N308" s="14"/>
    </row>
    <row r="309" spans="1:14" x14ac:dyDescent="0.2">
      <c r="A309" s="14"/>
      <c r="B309" s="22">
        <v>4445</v>
      </c>
      <c r="C309" s="14" t="s">
        <v>387</v>
      </c>
      <c r="D309" s="14">
        <f>Cenník[[#This Row],[Kód]]</f>
        <v>4445</v>
      </c>
      <c r="E309" s="23">
        <v>0.74</v>
      </c>
      <c r="F309" s="14"/>
      <c r="G309" s="14" t="s">
        <v>357</v>
      </c>
      <c r="H309" s="14"/>
      <c r="I309" s="24">
        <f>Cenník[[#This Row],[Kód]]</f>
        <v>4445</v>
      </c>
      <c r="J309" s="25">
        <f>Výskyt[[#This Row],[1]]</f>
        <v>0</v>
      </c>
      <c r="K309" s="25" t="str">
        <f>IFERROR(RANK(Výskyt[[#This Row],[kód-P]],Výskyt[kód-P],1),"")</f>
        <v/>
      </c>
      <c r="L309" s="25" t="str">
        <f>IF(Výskyt[[#This Row],[ks]]&gt;0,Výskyt[[#This Row],[Kód]],"")</f>
        <v/>
      </c>
      <c r="M309" s="25">
        <f>IFERROR(VLOOKUP(Výskyt[[#This Row],[Kód]],'Školské potreby'!$C$8:$F$270,4,0),0)+IFERROR(VLOOKUP(Výskyt[[#This Row],[Kód]],'Školské potreby'!$I$8:$L$268,4,0),0)</f>
        <v>0</v>
      </c>
      <c r="N309" s="14"/>
    </row>
    <row r="310" spans="1:14" x14ac:dyDescent="0.2">
      <c r="A310" s="14"/>
      <c r="B310" s="22">
        <v>4446</v>
      </c>
      <c r="C310" s="14" t="s">
        <v>150</v>
      </c>
      <c r="D310" s="14">
        <f>Cenník[[#This Row],[Kód]]</f>
        <v>4446</v>
      </c>
      <c r="E310" s="23">
        <v>2.44</v>
      </c>
      <c r="F310" s="14"/>
      <c r="G310" s="14" t="s">
        <v>360</v>
      </c>
      <c r="H310" s="14"/>
      <c r="I310" s="24">
        <f>Cenník[[#This Row],[Kód]]</f>
        <v>4446</v>
      </c>
      <c r="J310" s="25">
        <f>Výskyt[[#This Row],[1]]</f>
        <v>0</v>
      </c>
      <c r="K310" s="25" t="str">
        <f>IFERROR(RANK(Výskyt[[#This Row],[kód-P]],Výskyt[kód-P],1),"")</f>
        <v/>
      </c>
      <c r="L310" s="25" t="str">
        <f>IF(Výskyt[[#This Row],[ks]]&gt;0,Výskyt[[#This Row],[Kód]],"")</f>
        <v/>
      </c>
      <c r="M310" s="25">
        <f>IFERROR(VLOOKUP(Výskyt[[#This Row],[Kód]],'Školské potreby'!$C$8:$F$270,4,0),0)+IFERROR(VLOOKUP(Výskyt[[#This Row],[Kód]],'Školské potreby'!$I$8:$L$268,4,0),0)</f>
        <v>0</v>
      </c>
      <c r="N310" s="14"/>
    </row>
    <row r="311" spans="1:14" x14ac:dyDescent="0.2">
      <c r="A311" s="14"/>
      <c r="B311" s="22">
        <v>4448</v>
      </c>
      <c r="C311" s="14" t="s">
        <v>139</v>
      </c>
      <c r="D311" s="14">
        <f>Cenník[[#This Row],[Kód]]</f>
        <v>4448</v>
      </c>
      <c r="E311" s="23">
        <v>1.06</v>
      </c>
      <c r="F311" s="14"/>
      <c r="G311" s="14" t="s">
        <v>365</v>
      </c>
      <c r="H311" s="14"/>
      <c r="I311" s="24">
        <f>Cenník[[#This Row],[Kód]]</f>
        <v>4448</v>
      </c>
      <c r="J311" s="25">
        <f>Výskyt[[#This Row],[1]]</f>
        <v>0</v>
      </c>
      <c r="K311" s="25" t="str">
        <f>IFERROR(RANK(Výskyt[[#This Row],[kód-P]],Výskyt[kód-P],1),"")</f>
        <v/>
      </c>
      <c r="L311" s="25" t="str">
        <f>IF(Výskyt[[#This Row],[ks]]&gt;0,Výskyt[[#This Row],[Kód]],"")</f>
        <v/>
      </c>
      <c r="M311" s="25">
        <f>IFERROR(VLOOKUP(Výskyt[[#This Row],[Kód]],'Školské potreby'!$C$8:$F$270,4,0),0)+IFERROR(VLOOKUP(Výskyt[[#This Row],[Kód]],'Školské potreby'!$I$8:$L$268,4,0),0)</f>
        <v>0</v>
      </c>
      <c r="N311" s="14"/>
    </row>
    <row r="312" spans="1:14" x14ac:dyDescent="0.2">
      <c r="A312" s="14"/>
      <c r="B312" s="22">
        <v>4449</v>
      </c>
      <c r="C312" s="14" t="s">
        <v>140</v>
      </c>
      <c r="D312" s="14">
        <f>Cenník[[#This Row],[Kód]]</f>
        <v>4449</v>
      </c>
      <c r="E312" s="23">
        <v>1.78</v>
      </c>
      <c r="F312" s="14"/>
      <c r="G312" s="14" t="s">
        <v>366</v>
      </c>
      <c r="H312" s="14"/>
      <c r="I312" s="24">
        <f>Cenník[[#This Row],[Kód]]</f>
        <v>4449</v>
      </c>
      <c r="J312" s="25">
        <f>Výskyt[[#This Row],[1]]</f>
        <v>0</v>
      </c>
      <c r="K312" s="25" t="str">
        <f>IFERROR(RANK(Výskyt[[#This Row],[kód-P]],Výskyt[kód-P],1),"")</f>
        <v/>
      </c>
      <c r="L312" s="25" t="str">
        <f>IF(Výskyt[[#This Row],[ks]]&gt;0,Výskyt[[#This Row],[Kód]],"")</f>
        <v/>
      </c>
      <c r="M312" s="25">
        <f>IFERROR(VLOOKUP(Výskyt[[#This Row],[Kód]],'Školské potreby'!$C$8:$F$270,4,0),0)+IFERROR(VLOOKUP(Výskyt[[#This Row],[Kód]],'Školské potreby'!$I$8:$L$268,4,0),0)</f>
        <v>0</v>
      </c>
      <c r="N312" s="14"/>
    </row>
    <row r="313" spans="1:14" x14ac:dyDescent="0.2">
      <c r="A313" s="14"/>
      <c r="B313" s="22">
        <v>4450</v>
      </c>
      <c r="C313" s="14" t="s">
        <v>141</v>
      </c>
      <c r="D313" s="14">
        <f>Cenník[[#This Row],[Kód]]</f>
        <v>4450</v>
      </c>
      <c r="E313" s="23">
        <v>2.87</v>
      </c>
      <c r="F313" s="14"/>
      <c r="G313" s="14" t="s">
        <v>367</v>
      </c>
      <c r="H313" s="14"/>
      <c r="I313" s="24">
        <f>Cenník[[#This Row],[Kód]]</f>
        <v>4450</v>
      </c>
      <c r="J313" s="25">
        <f>Výskyt[[#This Row],[1]]</f>
        <v>0</v>
      </c>
      <c r="K313" s="25" t="str">
        <f>IFERROR(RANK(Výskyt[[#This Row],[kód-P]],Výskyt[kód-P],1),"")</f>
        <v/>
      </c>
      <c r="L313" s="25" t="str">
        <f>IF(Výskyt[[#This Row],[ks]]&gt;0,Výskyt[[#This Row],[Kód]],"")</f>
        <v/>
      </c>
      <c r="M313" s="25">
        <f>IFERROR(VLOOKUP(Výskyt[[#This Row],[Kód]],'Školské potreby'!$C$8:$F$270,4,0),0)+IFERROR(VLOOKUP(Výskyt[[#This Row],[Kód]],'Školské potreby'!$I$8:$L$268,4,0),0)</f>
        <v>0</v>
      </c>
      <c r="N313" s="14"/>
    </row>
    <row r="314" spans="1:14" x14ac:dyDescent="0.2">
      <c r="A314" s="14"/>
      <c r="B314" s="22">
        <v>4451</v>
      </c>
      <c r="C314" s="14" t="s">
        <v>145</v>
      </c>
      <c r="D314" s="14">
        <f>Cenník[[#This Row],[Kód]]</f>
        <v>4451</v>
      </c>
      <c r="E314" s="23">
        <v>2.1800000000000002</v>
      </c>
      <c r="F314" s="14"/>
      <c r="G314" s="14" t="s">
        <v>368</v>
      </c>
      <c r="H314" s="14"/>
      <c r="I314" s="24">
        <f>Cenník[[#This Row],[Kód]]</f>
        <v>4451</v>
      </c>
      <c r="J314" s="25">
        <f>Výskyt[[#This Row],[1]]</f>
        <v>0</v>
      </c>
      <c r="K314" s="25" t="str">
        <f>IFERROR(RANK(Výskyt[[#This Row],[kód-P]],Výskyt[kód-P],1),"")</f>
        <v/>
      </c>
      <c r="L314" s="25" t="str">
        <f>IF(Výskyt[[#This Row],[ks]]&gt;0,Výskyt[[#This Row],[Kód]],"")</f>
        <v/>
      </c>
      <c r="M314" s="25">
        <f>IFERROR(VLOOKUP(Výskyt[[#This Row],[Kód]],'Školské potreby'!$C$8:$F$270,4,0),0)+IFERROR(VLOOKUP(Výskyt[[#This Row],[Kód]],'Školské potreby'!$I$8:$L$268,4,0),0)</f>
        <v>0</v>
      </c>
      <c r="N314" s="14"/>
    </row>
    <row r="315" spans="1:14" x14ac:dyDescent="0.2">
      <c r="A315" s="14"/>
      <c r="B315" s="22">
        <v>4452</v>
      </c>
      <c r="C315" s="14" t="s">
        <v>148</v>
      </c>
      <c r="D315" s="14">
        <f>Cenník[[#This Row],[Kód]]</f>
        <v>4452</v>
      </c>
      <c r="E315" s="23">
        <v>3.47</v>
      </c>
      <c r="F315" s="14"/>
      <c r="G315" s="14" t="s">
        <v>361</v>
      </c>
      <c r="H315" s="14"/>
      <c r="I315" s="24">
        <f>Cenník[[#This Row],[Kód]]</f>
        <v>4452</v>
      </c>
      <c r="J315" s="25">
        <f>Výskyt[[#This Row],[1]]</f>
        <v>0</v>
      </c>
      <c r="K315" s="25" t="str">
        <f>IFERROR(RANK(Výskyt[[#This Row],[kód-P]],Výskyt[kód-P],1),"")</f>
        <v/>
      </c>
      <c r="L315" s="25" t="str">
        <f>IF(Výskyt[[#This Row],[ks]]&gt;0,Výskyt[[#This Row],[Kód]],"")</f>
        <v/>
      </c>
      <c r="M315" s="25">
        <f>IFERROR(VLOOKUP(Výskyt[[#This Row],[Kód]],'Školské potreby'!$C$8:$F$270,4,0),0)+IFERROR(VLOOKUP(Výskyt[[#This Row],[Kód]],'Školské potreby'!$I$8:$L$268,4,0),0)</f>
        <v>0</v>
      </c>
      <c r="N315" s="14"/>
    </row>
    <row r="316" spans="1:14" x14ac:dyDescent="0.2">
      <c r="A316" s="14"/>
      <c r="B316" s="22">
        <v>4453</v>
      </c>
      <c r="C316" s="14" t="s">
        <v>149</v>
      </c>
      <c r="D316" s="14">
        <f>Cenník[[#This Row],[Kód]]</f>
        <v>4453</v>
      </c>
      <c r="E316" s="23">
        <v>4.38</v>
      </c>
      <c r="F316" s="14"/>
      <c r="G316" s="14" t="s">
        <v>362</v>
      </c>
      <c r="H316" s="14"/>
      <c r="I316" s="24">
        <f>Cenník[[#This Row],[Kód]]</f>
        <v>4453</v>
      </c>
      <c r="J316" s="25">
        <f>Výskyt[[#This Row],[1]]</f>
        <v>0</v>
      </c>
      <c r="K316" s="25" t="str">
        <f>IFERROR(RANK(Výskyt[[#This Row],[kód-P]],Výskyt[kód-P],1),"")</f>
        <v/>
      </c>
      <c r="L316" s="25" t="str">
        <f>IF(Výskyt[[#This Row],[ks]]&gt;0,Výskyt[[#This Row],[Kód]],"")</f>
        <v/>
      </c>
      <c r="M316" s="25">
        <f>IFERROR(VLOOKUP(Výskyt[[#This Row],[Kód]],'Školské potreby'!$C$8:$F$270,4,0),0)+IFERROR(VLOOKUP(Výskyt[[#This Row],[Kód]],'Školské potreby'!$I$8:$L$268,4,0),0)</f>
        <v>0</v>
      </c>
      <c r="N316" s="14"/>
    </row>
    <row r="317" spans="1:14" x14ac:dyDescent="0.2">
      <c r="A317" s="14"/>
      <c r="B317" s="22">
        <v>4456</v>
      </c>
      <c r="C317" s="14" t="s">
        <v>143</v>
      </c>
      <c r="D317" s="14">
        <f>Cenník[[#This Row],[Kód]]</f>
        <v>4456</v>
      </c>
      <c r="E317" s="23">
        <v>1.96</v>
      </c>
      <c r="F317" s="14"/>
      <c r="G317" s="14" t="s">
        <v>363</v>
      </c>
      <c r="H317" s="14"/>
      <c r="I317" s="24">
        <f>Cenník[[#This Row],[Kód]]</f>
        <v>4456</v>
      </c>
      <c r="J317" s="25">
        <f>Výskyt[[#This Row],[1]]</f>
        <v>0</v>
      </c>
      <c r="K317" s="25" t="str">
        <f>IFERROR(RANK(Výskyt[[#This Row],[kód-P]],Výskyt[kód-P],1),"")</f>
        <v/>
      </c>
      <c r="L317" s="25" t="str">
        <f>IF(Výskyt[[#This Row],[ks]]&gt;0,Výskyt[[#This Row],[Kód]],"")</f>
        <v/>
      </c>
      <c r="M317" s="25">
        <f>IFERROR(VLOOKUP(Výskyt[[#This Row],[Kód]],'Školské potreby'!$C$8:$F$270,4,0),0)+IFERROR(VLOOKUP(Výskyt[[#This Row],[Kód]],'Školské potreby'!$I$8:$L$268,4,0),0)</f>
        <v>0</v>
      </c>
      <c r="N317" s="14"/>
    </row>
    <row r="318" spans="1:14" x14ac:dyDescent="0.2">
      <c r="A318" s="14"/>
      <c r="B318" s="22">
        <v>4457</v>
      </c>
      <c r="C318" s="14" t="s">
        <v>146</v>
      </c>
      <c r="D318" s="14">
        <f>Cenník[[#This Row],[Kód]]</f>
        <v>4457</v>
      </c>
      <c r="E318" s="23">
        <v>1.73</v>
      </c>
      <c r="F318" s="14"/>
      <c r="G318" s="14" t="s">
        <v>364</v>
      </c>
      <c r="H318" s="14"/>
      <c r="I318" s="24">
        <f>Cenník[[#This Row],[Kód]]</f>
        <v>4457</v>
      </c>
      <c r="J318" s="25">
        <f>Výskyt[[#This Row],[1]]</f>
        <v>0</v>
      </c>
      <c r="K318" s="25" t="str">
        <f>IFERROR(RANK(Výskyt[[#This Row],[kód-P]],Výskyt[kód-P],1),"")</f>
        <v/>
      </c>
      <c r="L318" s="25" t="str">
        <f>IF(Výskyt[[#This Row],[ks]]&gt;0,Výskyt[[#This Row],[Kód]],"")</f>
        <v/>
      </c>
      <c r="M318" s="25">
        <f>IFERROR(VLOOKUP(Výskyt[[#This Row],[Kód]],'Školské potreby'!$C$8:$F$270,4,0),0)+IFERROR(VLOOKUP(Výskyt[[#This Row],[Kód]],'Školské potreby'!$I$8:$L$268,4,0),0)</f>
        <v>0</v>
      </c>
      <c r="N318" s="14"/>
    </row>
    <row r="319" spans="1:14" x14ac:dyDescent="0.2">
      <c r="A319" s="14"/>
      <c r="B319" s="22">
        <v>4458</v>
      </c>
      <c r="C319" s="14" t="s">
        <v>147</v>
      </c>
      <c r="D319" s="14">
        <f>Cenník[[#This Row],[Kód]]</f>
        <v>4458</v>
      </c>
      <c r="E319" s="23">
        <v>2.69</v>
      </c>
      <c r="F319" s="14"/>
      <c r="G319" s="14" t="s">
        <v>181</v>
      </c>
      <c r="H319" s="14"/>
      <c r="I319" s="24">
        <f>Cenník[[#This Row],[Kód]]</f>
        <v>4458</v>
      </c>
      <c r="J319" s="25">
        <f>Výskyt[[#This Row],[1]]</f>
        <v>0</v>
      </c>
      <c r="K319" s="25" t="str">
        <f>IFERROR(RANK(Výskyt[[#This Row],[kód-P]],Výskyt[kód-P],1),"")</f>
        <v/>
      </c>
      <c r="L319" s="25" t="str">
        <f>IF(Výskyt[[#This Row],[ks]]&gt;0,Výskyt[[#This Row],[Kód]],"")</f>
        <v/>
      </c>
      <c r="M319" s="25">
        <f>IFERROR(VLOOKUP(Výskyt[[#This Row],[Kód]],'Školské potreby'!$C$8:$F$270,4,0),0)+IFERROR(VLOOKUP(Výskyt[[#This Row],[Kód]],'Školské potreby'!$I$8:$L$268,4,0),0)</f>
        <v>0</v>
      </c>
      <c r="N319" s="14"/>
    </row>
    <row r="320" spans="1:14" x14ac:dyDescent="0.2">
      <c r="A320" s="14"/>
      <c r="B320" s="22">
        <v>4495</v>
      </c>
      <c r="C320" s="14" t="s">
        <v>151</v>
      </c>
      <c r="D320" s="14">
        <f>Cenník[[#This Row],[Kód]]</f>
        <v>4495</v>
      </c>
      <c r="E320" s="23">
        <v>0.62</v>
      </c>
      <c r="F320" s="14"/>
      <c r="G320" s="14" t="s">
        <v>399</v>
      </c>
      <c r="H320" s="14"/>
      <c r="I320" s="24">
        <f>Cenník[[#This Row],[Kód]]</f>
        <v>4495</v>
      </c>
      <c r="J320" s="25">
        <f>Výskyt[[#This Row],[1]]</f>
        <v>0</v>
      </c>
      <c r="K320" s="25" t="str">
        <f>IFERROR(RANK(Výskyt[[#This Row],[kód-P]],Výskyt[kód-P],1),"")</f>
        <v/>
      </c>
      <c r="L320" s="25" t="str">
        <f>IF(Výskyt[[#This Row],[ks]]&gt;0,Výskyt[[#This Row],[Kód]],"")</f>
        <v/>
      </c>
      <c r="M320" s="25">
        <f>IFERROR(VLOOKUP(Výskyt[[#This Row],[Kód]],'Školské potreby'!$C$8:$F$270,4,0),0)+IFERROR(VLOOKUP(Výskyt[[#This Row],[Kód]],'Školské potreby'!$I$8:$L$268,4,0),0)</f>
        <v>0</v>
      </c>
      <c r="N320" s="14"/>
    </row>
    <row r="321" spans="1:14" x14ac:dyDescent="0.2">
      <c r="A321" s="14"/>
      <c r="B321" s="22">
        <v>4508</v>
      </c>
      <c r="C321" s="14" t="s">
        <v>21</v>
      </c>
      <c r="D321" s="14">
        <f>Cenník[[#This Row],[Kód]]</f>
        <v>4508</v>
      </c>
      <c r="E321" s="23">
        <v>0.85</v>
      </c>
      <c r="F321" s="14"/>
      <c r="G321" s="14" t="s">
        <v>401</v>
      </c>
      <c r="H321" s="14"/>
      <c r="I321" s="24">
        <f>Cenník[[#This Row],[Kód]]</f>
        <v>4508</v>
      </c>
      <c r="J321" s="25">
        <f>Výskyt[[#This Row],[1]]</f>
        <v>0</v>
      </c>
      <c r="K321" s="25" t="str">
        <f>IFERROR(RANK(Výskyt[[#This Row],[kód-P]],Výskyt[kód-P],1),"")</f>
        <v/>
      </c>
      <c r="L321" s="25" t="str">
        <f>IF(Výskyt[[#This Row],[ks]]&gt;0,Výskyt[[#This Row],[Kód]],"")</f>
        <v/>
      </c>
      <c r="M321" s="25">
        <f>IFERROR(VLOOKUP(Výskyt[[#This Row],[Kód]],'Školské potreby'!$C$8:$F$270,4,0),0)+IFERROR(VLOOKUP(Výskyt[[#This Row],[Kód]],'Školské potreby'!$I$8:$L$268,4,0),0)</f>
        <v>0</v>
      </c>
      <c r="N321" s="14"/>
    </row>
    <row r="322" spans="1:14" x14ac:dyDescent="0.2">
      <c r="A322" s="14"/>
      <c r="B322" s="22">
        <v>4509</v>
      </c>
      <c r="C322" s="14" t="s">
        <v>22</v>
      </c>
      <c r="D322" s="14">
        <f>Cenník[[#This Row],[Kód]]</f>
        <v>4509</v>
      </c>
      <c r="E322" s="23">
        <v>0.37</v>
      </c>
      <c r="F322" s="14"/>
      <c r="G322" s="14" t="s">
        <v>400</v>
      </c>
      <c r="H322" s="14"/>
      <c r="I322" s="24">
        <f>Cenník[[#This Row],[Kód]]</f>
        <v>4509</v>
      </c>
      <c r="J322" s="25">
        <f>Výskyt[[#This Row],[1]]</f>
        <v>0</v>
      </c>
      <c r="K322" s="25" t="str">
        <f>IFERROR(RANK(Výskyt[[#This Row],[kód-P]],Výskyt[kód-P],1),"")</f>
        <v/>
      </c>
      <c r="L322" s="25" t="str">
        <f>IF(Výskyt[[#This Row],[ks]]&gt;0,Výskyt[[#This Row],[Kód]],"")</f>
        <v/>
      </c>
      <c r="M322" s="25">
        <f>IFERROR(VLOOKUP(Výskyt[[#This Row],[Kód]],'Školské potreby'!$C$8:$F$270,4,0),0)+IFERROR(VLOOKUP(Výskyt[[#This Row],[Kód]],'Školské potreby'!$I$8:$L$268,4,0),0)</f>
        <v>0</v>
      </c>
      <c r="N322" s="14"/>
    </row>
    <row r="323" spans="1:14" x14ac:dyDescent="0.2">
      <c r="A323" s="14"/>
      <c r="B323" s="22">
        <v>4510</v>
      </c>
      <c r="C323" s="14" t="s">
        <v>28</v>
      </c>
      <c r="D323" s="14">
        <f>Cenník[[#This Row],[Kód]]</f>
        <v>4510</v>
      </c>
      <c r="E323" s="23">
        <v>0.91</v>
      </c>
      <c r="F323" s="14"/>
      <c r="G323" s="14" t="s">
        <v>381</v>
      </c>
      <c r="H323" s="14"/>
      <c r="I323" s="24">
        <f>Cenník[[#This Row],[Kód]]</f>
        <v>4510</v>
      </c>
      <c r="J323" s="25">
        <f>Výskyt[[#This Row],[1]]</f>
        <v>0</v>
      </c>
      <c r="K323" s="25" t="str">
        <f>IFERROR(RANK(Výskyt[[#This Row],[kód-P]],Výskyt[kód-P],1),"")</f>
        <v/>
      </c>
      <c r="L323" s="25" t="str">
        <f>IF(Výskyt[[#This Row],[ks]]&gt;0,Výskyt[[#This Row],[Kód]],"")</f>
        <v/>
      </c>
      <c r="M323" s="25">
        <f>IFERROR(VLOOKUP(Výskyt[[#This Row],[Kód]],'Školské potreby'!$C$8:$F$270,4,0),0)+IFERROR(VLOOKUP(Výskyt[[#This Row],[Kód]],'Školské potreby'!$I$8:$L$268,4,0),0)</f>
        <v>0</v>
      </c>
      <c r="N323" s="14"/>
    </row>
    <row r="324" spans="1:14" x14ac:dyDescent="0.2">
      <c r="A324" s="14"/>
      <c r="B324" s="22">
        <v>4511</v>
      </c>
      <c r="C324" s="14" t="s">
        <v>29</v>
      </c>
      <c r="D324" s="14">
        <f>Cenník[[#This Row],[Kód]]</f>
        <v>4511</v>
      </c>
      <c r="E324" s="23">
        <v>1.31</v>
      </c>
      <c r="F324" s="14"/>
      <c r="G324" s="14" t="s">
        <v>380</v>
      </c>
      <c r="H324" s="14"/>
      <c r="I324" s="24">
        <f>Cenník[[#This Row],[Kód]]</f>
        <v>4511</v>
      </c>
      <c r="J324" s="25">
        <f>Výskyt[[#This Row],[1]]</f>
        <v>0</v>
      </c>
      <c r="K324" s="25" t="str">
        <f>IFERROR(RANK(Výskyt[[#This Row],[kód-P]],Výskyt[kód-P],1),"")</f>
        <v/>
      </c>
      <c r="L324" s="25" t="str">
        <f>IF(Výskyt[[#This Row],[ks]]&gt;0,Výskyt[[#This Row],[Kód]],"")</f>
        <v/>
      </c>
      <c r="M324" s="25">
        <f>IFERROR(VLOOKUP(Výskyt[[#This Row],[Kód]],'Školské potreby'!$C$8:$F$270,4,0),0)+IFERROR(VLOOKUP(Výskyt[[#This Row],[Kód]],'Školské potreby'!$I$8:$L$268,4,0),0)</f>
        <v>0</v>
      </c>
      <c r="N324" s="14"/>
    </row>
    <row r="325" spans="1:14" x14ac:dyDescent="0.2">
      <c r="A325" s="14"/>
      <c r="B325" s="22">
        <v>4512</v>
      </c>
      <c r="C325" s="14" t="s">
        <v>26</v>
      </c>
      <c r="D325" s="14">
        <f>Cenník[[#This Row],[Kód]]</f>
        <v>4512</v>
      </c>
      <c r="E325" s="23">
        <v>0.76</v>
      </c>
      <c r="F325" s="14"/>
      <c r="G325" s="14" t="s">
        <v>135</v>
      </c>
      <c r="H325" s="14"/>
      <c r="I325" s="24">
        <f>Cenník[[#This Row],[Kód]]</f>
        <v>4512</v>
      </c>
      <c r="J325" s="25">
        <f>Výskyt[[#This Row],[1]]</f>
        <v>0</v>
      </c>
      <c r="K325" s="25" t="str">
        <f>IFERROR(RANK(Výskyt[[#This Row],[kód-P]],Výskyt[kód-P],1),"")</f>
        <v/>
      </c>
      <c r="L325" s="25" t="str">
        <f>IF(Výskyt[[#This Row],[ks]]&gt;0,Výskyt[[#This Row],[Kód]],"")</f>
        <v/>
      </c>
      <c r="M325" s="25">
        <f>IFERROR(VLOOKUP(Výskyt[[#This Row],[Kód]],'Školské potreby'!$C$8:$F$270,4,0),0)+IFERROR(VLOOKUP(Výskyt[[#This Row],[Kód]],'Školské potreby'!$I$8:$L$268,4,0),0)</f>
        <v>0</v>
      </c>
      <c r="N325" s="14"/>
    </row>
    <row r="326" spans="1:14" x14ac:dyDescent="0.2">
      <c r="A326" s="14"/>
      <c r="B326" s="22">
        <v>4513</v>
      </c>
      <c r="C326" s="14" t="s">
        <v>23</v>
      </c>
      <c r="D326" s="14">
        <f>Cenník[[#This Row],[Kód]]</f>
        <v>4513</v>
      </c>
      <c r="E326" s="23">
        <v>1.1200000000000001</v>
      </c>
      <c r="F326" s="14"/>
      <c r="G326" s="14" t="s">
        <v>319</v>
      </c>
      <c r="H326" s="14"/>
      <c r="I326" s="24">
        <f>Cenník[[#This Row],[Kód]]</f>
        <v>4513</v>
      </c>
      <c r="J326" s="25">
        <f>Výskyt[[#This Row],[1]]</f>
        <v>0</v>
      </c>
      <c r="K326" s="25" t="str">
        <f>IFERROR(RANK(Výskyt[[#This Row],[kód-P]],Výskyt[kód-P],1),"")</f>
        <v/>
      </c>
      <c r="L326" s="25" t="str">
        <f>IF(Výskyt[[#This Row],[ks]]&gt;0,Výskyt[[#This Row],[Kód]],"")</f>
        <v/>
      </c>
      <c r="M326" s="25">
        <f>IFERROR(VLOOKUP(Výskyt[[#This Row],[Kód]],'Školské potreby'!$C$8:$F$270,4,0),0)+IFERROR(VLOOKUP(Výskyt[[#This Row],[Kód]],'Školské potreby'!$I$8:$L$268,4,0),0)</f>
        <v>0</v>
      </c>
      <c r="N326" s="14"/>
    </row>
    <row r="327" spans="1:14" x14ac:dyDescent="0.2">
      <c r="A327" s="14"/>
      <c r="B327" s="22">
        <v>4514</v>
      </c>
      <c r="C327" s="14" t="s">
        <v>25</v>
      </c>
      <c r="D327" s="14">
        <f>Cenník[[#This Row],[Kód]]</f>
        <v>4514</v>
      </c>
      <c r="E327" s="23">
        <v>0.4</v>
      </c>
      <c r="F327" s="14"/>
      <c r="G327" s="14" t="s">
        <v>318</v>
      </c>
      <c r="H327" s="14"/>
      <c r="I327" s="24">
        <f>Cenník[[#This Row],[Kód]]</f>
        <v>4514</v>
      </c>
      <c r="J327" s="25">
        <f>Výskyt[[#This Row],[1]]</f>
        <v>0</v>
      </c>
      <c r="K327" s="25" t="str">
        <f>IFERROR(RANK(Výskyt[[#This Row],[kód-P]],Výskyt[kód-P],1),"")</f>
        <v/>
      </c>
      <c r="L327" s="25" t="str">
        <f>IF(Výskyt[[#This Row],[ks]]&gt;0,Výskyt[[#This Row],[Kód]],"")</f>
        <v/>
      </c>
      <c r="M327" s="25">
        <f>IFERROR(VLOOKUP(Výskyt[[#This Row],[Kód]],'Školské potreby'!$C$8:$F$270,4,0),0)+IFERROR(VLOOKUP(Výskyt[[#This Row],[Kód]],'Školské potreby'!$I$8:$L$268,4,0),0)</f>
        <v>0</v>
      </c>
      <c r="N327" s="14"/>
    </row>
    <row r="328" spans="1:14" x14ac:dyDescent="0.2">
      <c r="A328" s="14"/>
      <c r="B328" s="22">
        <v>4515</v>
      </c>
      <c r="C328" s="14" t="s">
        <v>27</v>
      </c>
      <c r="D328" s="14">
        <f>Cenník[[#This Row],[Kód]]</f>
        <v>4515</v>
      </c>
      <c r="E328" s="23">
        <v>0.96</v>
      </c>
      <c r="F328" s="14"/>
      <c r="G328" s="14" t="s">
        <v>321</v>
      </c>
      <c r="H328" s="14"/>
      <c r="I328" s="24">
        <f>Cenník[[#This Row],[Kód]]</f>
        <v>4515</v>
      </c>
      <c r="J328" s="25">
        <f>Výskyt[[#This Row],[1]]</f>
        <v>0</v>
      </c>
      <c r="K328" s="25" t="str">
        <f>IFERROR(RANK(Výskyt[[#This Row],[kód-P]],Výskyt[kód-P],1),"")</f>
        <v/>
      </c>
      <c r="L328" s="25" t="str">
        <f>IF(Výskyt[[#This Row],[ks]]&gt;0,Výskyt[[#This Row],[Kód]],"")</f>
        <v/>
      </c>
      <c r="M328" s="25">
        <f>IFERROR(VLOOKUP(Výskyt[[#This Row],[Kód]],'Školské potreby'!$C$8:$F$270,4,0),0)+IFERROR(VLOOKUP(Výskyt[[#This Row],[Kód]],'Školské potreby'!$I$8:$L$268,4,0),0)</f>
        <v>0</v>
      </c>
      <c r="N328" s="14"/>
    </row>
    <row r="329" spans="1:14" x14ac:dyDescent="0.2">
      <c r="A329" s="14"/>
      <c r="B329" s="22">
        <v>4516</v>
      </c>
      <c r="C329" s="14" t="s">
        <v>410</v>
      </c>
      <c r="D329" s="14">
        <f>Cenník[[#This Row],[Kód]]</f>
        <v>4516</v>
      </c>
      <c r="E329" s="23">
        <v>1.52</v>
      </c>
      <c r="F329" s="14"/>
      <c r="G329" s="14" t="s">
        <v>320</v>
      </c>
      <c r="H329" s="14"/>
      <c r="I329" s="24">
        <f>Cenník[[#This Row],[Kód]]</f>
        <v>4516</v>
      </c>
      <c r="J329" s="25">
        <f>Výskyt[[#This Row],[1]]</f>
        <v>0</v>
      </c>
      <c r="K329" s="25" t="str">
        <f>IFERROR(RANK(Výskyt[[#This Row],[kód-P]],Výskyt[kód-P],1),"")</f>
        <v/>
      </c>
      <c r="L329" s="25" t="str">
        <f>IF(Výskyt[[#This Row],[ks]]&gt;0,Výskyt[[#This Row],[Kód]],"")</f>
        <v/>
      </c>
      <c r="M329" s="25">
        <f>IFERROR(VLOOKUP(Výskyt[[#This Row],[Kód]],'Školské potreby'!$C$8:$F$270,4,0),0)+IFERROR(VLOOKUP(Výskyt[[#This Row],[Kód]],'Školské potreby'!$I$8:$L$268,4,0),0)</f>
        <v>0</v>
      </c>
      <c r="N329" s="14"/>
    </row>
    <row r="330" spans="1:14" x14ac:dyDescent="0.2">
      <c r="A330" s="14"/>
      <c r="B330" s="22">
        <v>4532</v>
      </c>
      <c r="C330" s="14" t="s">
        <v>69</v>
      </c>
      <c r="D330" s="14">
        <f>Cenník[[#This Row],[Kód]]</f>
        <v>4532</v>
      </c>
      <c r="E330" s="23">
        <v>0.32</v>
      </c>
      <c r="F330" s="14"/>
      <c r="G330" s="14" t="s">
        <v>376</v>
      </c>
      <c r="H330" s="14"/>
      <c r="I330" s="24">
        <f>Cenník[[#This Row],[Kód]]</f>
        <v>4532</v>
      </c>
      <c r="J330" s="25">
        <f>Výskyt[[#This Row],[1]]</f>
        <v>0</v>
      </c>
      <c r="K330" s="25" t="str">
        <f>IFERROR(RANK(Výskyt[[#This Row],[kód-P]],Výskyt[kód-P],1),"")</f>
        <v/>
      </c>
      <c r="L330" s="25" t="str">
        <f>IF(Výskyt[[#This Row],[ks]]&gt;0,Výskyt[[#This Row],[Kód]],"")</f>
        <v/>
      </c>
      <c r="M330" s="25">
        <f>IFERROR(VLOOKUP(Výskyt[[#This Row],[Kód]],'Školské potreby'!$C$8:$F$270,4,0),0)+IFERROR(VLOOKUP(Výskyt[[#This Row],[Kód]],'Školské potreby'!$I$8:$L$268,4,0),0)</f>
        <v>0</v>
      </c>
      <c r="N330" s="14"/>
    </row>
    <row r="331" spans="1:14" x14ac:dyDescent="0.2">
      <c r="A331" s="14"/>
      <c r="B331" s="22">
        <v>4550</v>
      </c>
      <c r="C331" s="14" t="s">
        <v>344</v>
      </c>
      <c r="D331" s="14">
        <f>Cenník[[#This Row],[Kód]]</f>
        <v>4550</v>
      </c>
      <c r="E331" s="23">
        <v>3.64</v>
      </c>
      <c r="F331" s="14"/>
      <c r="G331" s="14" t="s">
        <v>375</v>
      </c>
      <c r="H331" s="14"/>
      <c r="I331" s="24">
        <f>Cenník[[#This Row],[Kód]]</f>
        <v>4550</v>
      </c>
      <c r="J331" s="25">
        <f>Výskyt[[#This Row],[1]]</f>
        <v>0</v>
      </c>
      <c r="K331" s="25" t="str">
        <f>IFERROR(RANK(Výskyt[[#This Row],[kód-P]],Výskyt[kód-P],1),"")</f>
        <v/>
      </c>
      <c r="L331" s="25" t="str">
        <f>IF(Výskyt[[#This Row],[ks]]&gt;0,Výskyt[[#This Row],[Kód]],"")</f>
        <v/>
      </c>
      <c r="M331" s="25">
        <f>IFERROR(VLOOKUP(Výskyt[[#This Row],[Kód]],'Školské potreby'!$C$8:$F$270,4,0),0)+IFERROR(VLOOKUP(Výskyt[[#This Row],[Kód]],'Školské potreby'!$I$8:$L$268,4,0),0)</f>
        <v>0</v>
      </c>
      <c r="N331" s="14"/>
    </row>
    <row r="332" spans="1:14" x14ac:dyDescent="0.2">
      <c r="A332" s="14"/>
      <c r="B332" s="22">
        <v>4551</v>
      </c>
      <c r="C332" s="14" t="s">
        <v>345</v>
      </c>
      <c r="D332" s="14">
        <f>Cenník[[#This Row],[Kód]]</f>
        <v>4551</v>
      </c>
      <c r="E332" s="23">
        <v>7.94</v>
      </c>
      <c r="F332" s="14"/>
      <c r="G332" s="14" t="s">
        <v>372</v>
      </c>
      <c r="H332" s="14"/>
      <c r="I332" s="24">
        <f>Cenník[[#This Row],[Kód]]</f>
        <v>4551</v>
      </c>
      <c r="J332" s="25">
        <f>Výskyt[[#This Row],[1]]</f>
        <v>0</v>
      </c>
      <c r="K332" s="25" t="str">
        <f>IFERROR(RANK(Výskyt[[#This Row],[kód-P]],Výskyt[kód-P],1),"")</f>
        <v/>
      </c>
      <c r="L332" s="25" t="str">
        <f>IF(Výskyt[[#This Row],[ks]]&gt;0,Výskyt[[#This Row],[Kód]],"")</f>
        <v/>
      </c>
      <c r="M332" s="25">
        <f>IFERROR(VLOOKUP(Výskyt[[#This Row],[Kód]],'Školské potreby'!$C$8:$F$270,4,0),0)+IFERROR(VLOOKUP(Výskyt[[#This Row],[Kód]],'Školské potreby'!$I$8:$L$268,4,0),0)</f>
        <v>0</v>
      </c>
      <c r="N332" s="14"/>
    </row>
    <row r="333" spans="1:14" x14ac:dyDescent="0.2">
      <c r="A333" s="14"/>
      <c r="B333" s="22">
        <v>4555</v>
      </c>
      <c r="C333" s="14" t="s">
        <v>346</v>
      </c>
      <c r="D333" s="14">
        <f>Cenník[[#This Row],[Kód]]</f>
        <v>4555</v>
      </c>
      <c r="E333" s="23">
        <v>3.88</v>
      </c>
      <c r="F333" s="14"/>
      <c r="G333" s="14" t="s">
        <v>373</v>
      </c>
      <c r="H333" s="14"/>
      <c r="I333" s="24">
        <f>Cenník[[#This Row],[Kód]]</f>
        <v>4555</v>
      </c>
      <c r="J333" s="25">
        <f>Výskyt[[#This Row],[1]]</f>
        <v>0</v>
      </c>
      <c r="K333" s="25" t="str">
        <f>IFERROR(RANK(Výskyt[[#This Row],[kód-P]],Výskyt[kód-P],1),"")</f>
        <v/>
      </c>
      <c r="L333" s="25" t="str">
        <f>IF(Výskyt[[#This Row],[ks]]&gt;0,Výskyt[[#This Row],[Kód]],"")</f>
        <v/>
      </c>
      <c r="M333" s="25">
        <f>IFERROR(VLOOKUP(Výskyt[[#This Row],[Kód]],'Školské potreby'!$C$8:$F$270,4,0),0)+IFERROR(VLOOKUP(Výskyt[[#This Row],[Kód]],'Školské potreby'!$I$8:$L$268,4,0),0)</f>
        <v>0</v>
      </c>
      <c r="N333" s="14"/>
    </row>
    <row r="334" spans="1:14" x14ac:dyDescent="0.2">
      <c r="A334" s="14"/>
      <c r="B334" s="22">
        <v>4556</v>
      </c>
      <c r="C334" s="14" t="s">
        <v>347</v>
      </c>
      <c r="D334" s="14">
        <f>Cenník[[#This Row],[Kód]]</f>
        <v>4556</v>
      </c>
      <c r="E334" s="23">
        <v>6.52</v>
      </c>
      <c r="F334" s="14"/>
      <c r="G334" s="14" t="s">
        <v>378</v>
      </c>
      <c r="H334" s="14"/>
      <c r="I334" s="24">
        <f>Cenník[[#This Row],[Kód]]</f>
        <v>4556</v>
      </c>
      <c r="J334" s="25">
        <f>Výskyt[[#This Row],[1]]</f>
        <v>0</v>
      </c>
      <c r="K334" s="25" t="str">
        <f>IFERROR(RANK(Výskyt[[#This Row],[kód-P]],Výskyt[kód-P],1),"")</f>
        <v/>
      </c>
      <c r="L334" s="25" t="str">
        <f>IF(Výskyt[[#This Row],[ks]]&gt;0,Výskyt[[#This Row],[Kód]],"")</f>
        <v/>
      </c>
      <c r="M334" s="25">
        <f>IFERROR(VLOOKUP(Výskyt[[#This Row],[Kód]],'Školské potreby'!$C$8:$F$270,4,0),0)+IFERROR(VLOOKUP(Výskyt[[#This Row],[Kód]],'Školské potreby'!$I$8:$L$268,4,0),0)</f>
        <v>0</v>
      </c>
      <c r="N334" s="14"/>
    </row>
    <row r="335" spans="1:14" x14ac:dyDescent="0.2">
      <c r="A335" s="14"/>
      <c r="B335" s="22">
        <v>4559</v>
      </c>
      <c r="C335" s="14" t="s">
        <v>306</v>
      </c>
      <c r="D335" s="14">
        <f>Cenník[[#This Row],[Kód]]</f>
        <v>4559</v>
      </c>
      <c r="E335" s="23">
        <v>0.4</v>
      </c>
      <c r="F335" s="14"/>
      <c r="G335" s="14" t="s">
        <v>377</v>
      </c>
      <c r="H335" s="14"/>
      <c r="I335" s="24">
        <f>Cenník[[#This Row],[Kód]]</f>
        <v>4559</v>
      </c>
      <c r="J335" s="25">
        <f>Výskyt[[#This Row],[1]]</f>
        <v>0</v>
      </c>
      <c r="K335" s="25" t="str">
        <f>IFERROR(RANK(Výskyt[[#This Row],[kód-P]],Výskyt[kód-P],1),"")</f>
        <v/>
      </c>
      <c r="L335" s="25" t="str">
        <f>IF(Výskyt[[#This Row],[ks]]&gt;0,Výskyt[[#This Row],[Kód]],"")</f>
        <v/>
      </c>
      <c r="M335" s="25">
        <f>IFERROR(VLOOKUP(Výskyt[[#This Row],[Kód]],'Školské potreby'!$C$8:$F$270,4,0),0)+IFERROR(VLOOKUP(Výskyt[[#This Row],[Kód]],'Školské potreby'!$I$8:$L$268,4,0),0)</f>
        <v>0</v>
      </c>
      <c r="N335" s="14"/>
    </row>
    <row r="336" spans="1:14" x14ac:dyDescent="0.2">
      <c r="A336" s="14"/>
      <c r="B336" s="22">
        <v>4580</v>
      </c>
      <c r="C336" s="14" t="s">
        <v>298</v>
      </c>
      <c r="D336" s="14">
        <f>Cenník[[#This Row],[Kód]]</f>
        <v>4580</v>
      </c>
      <c r="E336" s="23">
        <v>1.9</v>
      </c>
      <c r="F336" s="14"/>
      <c r="G336" s="14" t="s">
        <v>374</v>
      </c>
      <c r="H336" s="14"/>
      <c r="I336" s="24">
        <f>Cenník[[#This Row],[Kód]]</f>
        <v>4580</v>
      </c>
      <c r="J336" s="25">
        <f>Výskyt[[#This Row],[1]]</f>
        <v>0</v>
      </c>
      <c r="K336" s="25" t="str">
        <f>IFERROR(RANK(Výskyt[[#This Row],[kód-P]],Výskyt[kód-P],1),"")</f>
        <v/>
      </c>
      <c r="L336" s="25" t="str">
        <f>IF(Výskyt[[#This Row],[ks]]&gt;0,Výskyt[[#This Row],[Kód]],"")</f>
        <v/>
      </c>
      <c r="M336" s="25">
        <f>IFERROR(VLOOKUP(Výskyt[[#This Row],[Kód]],'Školské potreby'!$C$8:$F$270,4,0),0)+IFERROR(VLOOKUP(Výskyt[[#This Row],[Kód]],'Školské potreby'!$I$8:$L$268,4,0),0)</f>
        <v>0</v>
      </c>
      <c r="N336" s="14"/>
    </row>
    <row r="337" spans="1:14" x14ac:dyDescent="0.2">
      <c r="A337" s="14"/>
      <c r="B337" s="22">
        <v>4581</v>
      </c>
      <c r="C337" s="14" t="s">
        <v>299</v>
      </c>
      <c r="D337" s="14">
        <f>Cenník[[#This Row],[Kód]]</f>
        <v>4581</v>
      </c>
      <c r="E337" s="23">
        <v>1.9</v>
      </c>
      <c r="F337" s="14"/>
      <c r="G337" s="14" t="s">
        <v>384</v>
      </c>
      <c r="H337" s="14"/>
      <c r="I337" s="24">
        <f>Cenník[[#This Row],[Kód]]</f>
        <v>4581</v>
      </c>
      <c r="J337" s="25">
        <f>Výskyt[[#This Row],[1]]</f>
        <v>0</v>
      </c>
      <c r="K337" s="25" t="str">
        <f>IFERROR(RANK(Výskyt[[#This Row],[kód-P]],Výskyt[kód-P],1),"")</f>
        <v/>
      </c>
      <c r="L337" s="25" t="str">
        <f>IF(Výskyt[[#This Row],[ks]]&gt;0,Výskyt[[#This Row],[Kód]],"")</f>
        <v/>
      </c>
      <c r="M337" s="25">
        <f>IFERROR(VLOOKUP(Výskyt[[#This Row],[Kód]],'Školské potreby'!$C$8:$F$270,4,0),0)+IFERROR(VLOOKUP(Výskyt[[#This Row],[Kód]],'Školské potreby'!$I$8:$L$268,4,0),0)</f>
        <v>0</v>
      </c>
      <c r="N337" s="14"/>
    </row>
    <row r="338" spans="1:14" x14ac:dyDescent="0.2">
      <c r="A338" s="14"/>
      <c r="B338" s="22">
        <v>4582</v>
      </c>
      <c r="C338" s="14" t="s">
        <v>300</v>
      </c>
      <c r="D338" s="14">
        <f>Cenník[[#This Row],[Kód]]</f>
        <v>4582</v>
      </c>
      <c r="E338" s="23">
        <v>1.9</v>
      </c>
      <c r="F338" s="14"/>
      <c r="G338" s="14" t="s">
        <v>385</v>
      </c>
      <c r="H338" s="14"/>
      <c r="I338" s="24">
        <f>Cenník[[#This Row],[Kód]]</f>
        <v>4582</v>
      </c>
      <c r="J338" s="25">
        <f>Výskyt[[#This Row],[1]]</f>
        <v>0</v>
      </c>
      <c r="K338" s="25" t="str">
        <f>IFERROR(RANK(Výskyt[[#This Row],[kód-P]],Výskyt[kód-P],1),"")</f>
        <v/>
      </c>
      <c r="L338" s="25" t="str">
        <f>IF(Výskyt[[#This Row],[ks]]&gt;0,Výskyt[[#This Row],[Kód]],"")</f>
        <v/>
      </c>
      <c r="M338" s="25">
        <f>IFERROR(VLOOKUP(Výskyt[[#This Row],[Kód]],'Školské potreby'!$C$8:$F$270,4,0),0)+IFERROR(VLOOKUP(Výskyt[[#This Row],[Kód]],'Školské potreby'!$I$8:$L$268,4,0),0)</f>
        <v>0</v>
      </c>
      <c r="N338" s="14"/>
    </row>
    <row r="339" spans="1:14" x14ac:dyDescent="0.2">
      <c r="A339" s="14"/>
      <c r="B339" s="22">
        <v>4583</v>
      </c>
      <c r="C339" s="14" t="s">
        <v>301</v>
      </c>
      <c r="D339" s="14">
        <f>Cenník[[#This Row],[Kód]]</f>
        <v>4583</v>
      </c>
      <c r="E339" s="23">
        <v>1.9</v>
      </c>
      <c r="F339" s="14"/>
      <c r="G339" s="14" t="s">
        <v>386</v>
      </c>
      <c r="H339" s="14"/>
      <c r="I339" s="24">
        <f>Cenník[[#This Row],[Kód]]</f>
        <v>4583</v>
      </c>
      <c r="J339" s="25">
        <f>Výskyt[[#This Row],[1]]</f>
        <v>0</v>
      </c>
      <c r="K339" s="25" t="str">
        <f>IFERROR(RANK(Výskyt[[#This Row],[kód-P]],Výskyt[kód-P],1),"")</f>
        <v/>
      </c>
      <c r="L339" s="25" t="str">
        <f>IF(Výskyt[[#This Row],[ks]]&gt;0,Výskyt[[#This Row],[Kód]],"")</f>
        <v/>
      </c>
      <c r="M339" s="25">
        <f>IFERROR(VLOOKUP(Výskyt[[#This Row],[Kód]],'Školské potreby'!$C$8:$F$270,4,0),0)+IFERROR(VLOOKUP(Výskyt[[#This Row],[Kód]],'Školské potreby'!$I$8:$L$268,4,0),0)</f>
        <v>0</v>
      </c>
      <c r="N339" s="14"/>
    </row>
    <row r="340" spans="1:14" x14ac:dyDescent="0.2">
      <c r="A340" s="14"/>
      <c r="B340" s="22">
        <v>4584</v>
      </c>
      <c r="C340" s="14" t="s">
        <v>302</v>
      </c>
      <c r="D340" s="14">
        <f>Cenník[[#This Row],[Kód]]</f>
        <v>4584</v>
      </c>
      <c r="E340" s="23">
        <v>1.9</v>
      </c>
      <c r="F340" s="14"/>
      <c r="G340" s="14" t="s">
        <v>342</v>
      </c>
      <c r="H340" s="14"/>
      <c r="I340" s="24">
        <f>Cenník[[#This Row],[Kód]]</f>
        <v>4584</v>
      </c>
      <c r="J340" s="25">
        <f>Výskyt[[#This Row],[1]]</f>
        <v>0</v>
      </c>
      <c r="K340" s="25" t="str">
        <f>IFERROR(RANK(Výskyt[[#This Row],[kód-P]],Výskyt[kód-P],1),"")</f>
        <v/>
      </c>
      <c r="L340" s="25" t="str">
        <f>IF(Výskyt[[#This Row],[ks]]&gt;0,Výskyt[[#This Row],[Kód]],"")</f>
        <v/>
      </c>
      <c r="M340" s="25">
        <f>IFERROR(VLOOKUP(Výskyt[[#This Row],[Kód]],'Školské potreby'!$C$8:$F$270,4,0),0)+IFERROR(VLOOKUP(Výskyt[[#This Row],[Kód]],'Školské potreby'!$I$8:$L$268,4,0),0)</f>
        <v>0</v>
      </c>
      <c r="N340" s="14"/>
    </row>
    <row r="341" spans="1:14" x14ac:dyDescent="0.2">
      <c r="A341" s="14"/>
      <c r="B341" s="22">
        <v>4585</v>
      </c>
      <c r="C341" s="14" t="s">
        <v>303</v>
      </c>
      <c r="D341" s="14">
        <f>Cenník[[#This Row],[Kód]]</f>
        <v>4585</v>
      </c>
      <c r="E341" s="23">
        <v>1.9</v>
      </c>
      <c r="F341" s="14"/>
      <c r="G341" s="14" t="s">
        <v>343</v>
      </c>
      <c r="H341" s="14"/>
      <c r="I341" s="24">
        <f>Cenník[[#This Row],[Kód]]</f>
        <v>4585</v>
      </c>
      <c r="J341" s="25">
        <f>Výskyt[[#This Row],[1]]</f>
        <v>0</v>
      </c>
      <c r="K341" s="25" t="str">
        <f>IFERROR(RANK(Výskyt[[#This Row],[kód-P]],Výskyt[kód-P],1),"")</f>
        <v/>
      </c>
      <c r="L341" s="25" t="str">
        <f>IF(Výskyt[[#This Row],[ks]]&gt;0,Výskyt[[#This Row],[Kód]],"")</f>
        <v/>
      </c>
      <c r="M341" s="25">
        <f>IFERROR(VLOOKUP(Výskyt[[#This Row],[Kód]],'Školské potreby'!$C$8:$F$270,4,0),0)+IFERROR(VLOOKUP(Výskyt[[#This Row],[Kód]],'Školské potreby'!$I$8:$L$268,4,0),0)</f>
        <v>0</v>
      </c>
      <c r="N341" s="14"/>
    </row>
    <row r="342" spans="1:14" x14ac:dyDescent="0.2">
      <c r="A342" s="14"/>
      <c r="B342" s="22">
        <v>4590</v>
      </c>
      <c r="C342" s="14" t="s">
        <v>304</v>
      </c>
      <c r="D342" s="14">
        <f>Cenník[[#This Row],[Kód]]</f>
        <v>4590</v>
      </c>
      <c r="E342" s="23">
        <v>0.02</v>
      </c>
      <c r="F342" s="14"/>
      <c r="G342" s="14" t="s">
        <v>114</v>
      </c>
      <c r="H342" s="14"/>
      <c r="I342" s="24">
        <f>Cenník[[#This Row],[Kód]]</f>
        <v>4590</v>
      </c>
      <c r="J342" s="25">
        <f>Výskyt[[#This Row],[1]]</f>
        <v>0</v>
      </c>
      <c r="K342" s="25" t="str">
        <f>IFERROR(RANK(Výskyt[[#This Row],[kód-P]],Výskyt[kód-P],1),"")</f>
        <v/>
      </c>
      <c r="L342" s="25" t="str">
        <f>IF(Výskyt[[#This Row],[ks]]&gt;0,Výskyt[[#This Row],[Kód]],"")</f>
        <v/>
      </c>
      <c r="M342" s="25">
        <f>IFERROR(VLOOKUP(Výskyt[[#This Row],[Kód]],'Školské potreby'!$C$8:$F$270,4,0),0)+IFERROR(VLOOKUP(Výskyt[[#This Row],[Kód]],'Školské potreby'!$I$8:$L$268,4,0),0)</f>
        <v>0</v>
      </c>
      <c r="N342" s="14"/>
    </row>
    <row r="343" spans="1:14" x14ac:dyDescent="0.2">
      <c r="A343" s="14"/>
      <c r="B343" s="22">
        <v>4593</v>
      </c>
      <c r="C343" s="14" t="s">
        <v>288</v>
      </c>
      <c r="D343" s="14">
        <f>Cenník[[#This Row],[Kód]]</f>
        <v>4593</v>
      </c>
      <c r="E343" s="23">
        <v>6.68</v>
      </c>
      <c r="F343" s="14"/>
      <c r="G343" s="14" t="s">
        <v>115</v>
      </c>
      <c r="H343" s="14"/>
      <c r="I343" s="24">
        <f>Cenník[[#This Row],[Kód]]</f>
        <v>4593</v>
      </c>
      <c r="J343" s="25">
        <f>Výskyt[[#This Row],[1]]</f>
        <v>0</v>
      </c>
      <c r="K343" s="25" t="str">
        <f>IFERROR(RANK(Výskyt[[#This Row],[kód-P]],Výskyt[kód-P],1),"")</f>
        <v/>
      </c>
      <c r="L343" s="25" t="str">
        <f>IF(Výskyt[[#This Row],[ks]]&gt;0,Výskyt[[#This Row],[Kód]],"")</f>
        <v/>
      </c>
      <c r="M343" s="25">
        <f>IFERROR(VLOOKUP(Výskyt[[#This Row],[Kód]],'Školské potreby'!$C$8:$F$270,4,0),0)+IFERROR(VLOOKUP(Výskyt[[#This Row],[Kód]],'Školské potreby'!$I$8:$L$268,4,0),0)</f>
        <v>0</v>
      </c>
      <c r="N343" s="14"/>
    </row>
    <row r="344" spans="1:14" x14ac:dyDescent="0.2">
      <c r="A344" s="14"/>
      <c r="B344" s="22">
        <v>4598</v>
      </c>
      <c r="C344" s="14" t="s">
        <v>305</v>
      </c>
      <c r="D344" s="14">
        <f>Cenník[[#This Row],[Kód]]</f>
        <v>4598</v>
      </c>
      <c r="E344" s="23">
        <v>6.9</v>
      </c>
      <c r="F344" s="14"/>
      <c r="G344" s="14" t="s">
        <v>116</v>
      </c>
      <c r="H344" s="14"/>
      <c r="I344" s="24">
        <f>Cenník[[#This Row],[Kód]]</f>
        <v>4598</v>
      </c>
      <c r="J344" s="25">
        <f>Výskyt[[#This Row],[1]]</f>
        <v>0</v>
      </c>
      <c r="K344" s="25" t="str">
        <f>IFERROR(RANK(Výskyt[[#This Row],[kód-P]],Výskyt[kód-P],1),"")</f>
        <v/>
      </c>
      <c r="L344" s="25" t="str">
        <f>IF(Výskyt[[#This Row],[ks]]&gt;0,Výskyt[[#This Row],[Kód]],"")</f>
        <v/>
      </c>
      <c r="M344" s="25">
        <f>IFERROR(VLOOKUP(Výskyt[[#This Row],[Kód]],'Školské potreby'!$C$8:$F$270,4,0),0)+IFERROR(VLOOKUP(Výskyt[[#This Row],[Kód]],'Školské potreby'!$I$8:$L$268,4,0),0)</f>
        <v>0</v>
      </c>
      <c r="N344" s="14"/>
    </row>
    <row r="345" spans="1:14" x14ac:dyDescent="0.2">
      <c r="A345" s="14"/>
      <c r="B345" s="22">
        <v>4641</v>
      </c>
      <c r="C345" s="14" t="s">
        <v>176</v>
      </c>
      <c r="D345" s="14">
        <f>Cenník[[#This Row],[Kód]]</f>
        <v>4641</v>
      </c>
      <c r="E345" s="23">
        <v>7.22</v>
      </c>
      <c r="F345" s="14"/>
      <c r="G345" s="14" t="s">
        <v>339</v>
      </c>
      <c r="H345" s="14"/>
      <c r="I345" s="24">
        <f>Cenník[[#This Row],[Kód]]</f>
        <v>4641</v>
      </c>
      <c r="J345" s="25">
        <f>Výskyt[[#This Row],[1]]</f>
        <v>0</v>
      </c>
      <c r="K345" s="25" t="str">
        <f>IFERROR(RANK(Výskyt[[#This Row],[kód-P]],Výskyt[kód-P],1),"")</f>
        <v/>
      </c>
      <c r="L345" s="25" t="str">
        <f>IF(Výskyt[[#This Row],[ks]]&gt;0,Výskyt[[#This Row],[Kód]],"")</f>
        <v/>
      </c>
      <c r="M345" s="25">
        <f>IFERROR(VLOOKUP(Výskyt[[#This Row],[Kód]],'Školské potreby'!$C$8:$F$270,4,0),0)+IFERROR(VLOOKUP(Výskyt[[#This Row],[Kód]],'Školské potreby'!$I$8:$L$268,4,0),0)</f>
        <v>0</v>
      </c>
      <c r="N345" s="14"/>
    </row>
    <row r="346" spans="1:14" x14ac:dyDescent="0.2">
      <c r="A346" s="14"/>
      <c r="B346" s="22">
        <v>4645</v>
      </c>
      <c r="C346" s="14" t="s">
        <v>177</v>
      </c>
      <c r="D346" s="14">
        <f>Cenník[[#This Row],[Kód]]</f>
        <v>4645</v>
      </c>
      <c r="E346" s="23">
        <v>12.22</v>
      </c>
      <c r="F346" s="14"/>
      <c r="G346" s="14" t="s">
        <v>340</v>
      </c>
      <c r="H346" s="14"/>
      <c r="I346" s="24">
        <f>Cenník[[#This Row],[Kód]]</f>
        <v>4645</v>
      </c>
      <c r="J346" s="25">
        <f>Výskyt[[#This Row],[1]]</f>
        <v>0</v>
      </c>
      <c r="K346" s="25" t="str">
        <f>IFERROR(RANK(Výskyt[[#This Row],[kód-P]],Výskyt[kód-P],1),"")</f>
        <v/>
      </c>
      <c r="L346" s="25" t="str">
        <f>IF(Výskyt[[#This Row],[ks]]&gt;0,Výskyt[[#This Row],[Kód]],"")</f>
        <v/>
      </c>
      <c r="M346" s="25">
        <f>IFERROR(VLOOKUP(Výskyt[[#This Row],[Kód]],'Školské potreby'!$C$8:$F$270,4,0),0)+IFERROR(VLOOKUP(Výskyt[[#This Row],[Kód]],'Školské potreby'!$I$8:$L$268,4,0),0)</f>
        <v>0</v>
      </c>
      <c r="N346" s="14"/>
    </row>
    <row r="347" spans="1:14" x14ac:dyDescent="0.2">
      <c r="A347" s="14"/>
      <c r="B347" s="22">
        <v>4654</v>
      </c>
      <c r="C347" s="14" t="s">
        <v>167</v>
      </c>
      <c r="D347" s="14">
        <f>Cenník[[#This Row],[Kód]]</f>
        <v>4654</v>
      </c>
      <c r="E347" s="23">
        <v>4.5199999999999996</v>
      </c>
      <c r="F347" s="14"/>
      <c r="G347" s="14" t="s">
        <v>341</v>
      </c>
      <c r="H347" s="14"/>
      <c r="I347" s="24">
        <f>Cenník[[#This Row],[Kód]]</f>
        <v>4654</v>
      </c>
      <c r="J347" s="25">
        <f>Výskyt[[#This Row],[1]]</f>
        <v>0</v>
      </c>
      <c r="K347" s="25" t="str">
        <f>IFERROR(RANK(Výskyt[[#This Row],[kód-P]],Výskyt[kód-P],1),"")</f>
        <v/>
      </c>
      <c r="L347" s="25" t="str">
        <f>IF(Výskyt[[#This Row],[ks]]&gt;0,Výskyt[[#This Row],[Kód]],"")</f>
        <v/>
      </c>
      <c r="M347" s="25">
        <f>IFERROR(VLOOKUP(Výskyt[[#This Row],[Kód]],'Školské potreby'!$C$8:$F$270,4,0),0)+IFERROR(VLOOKUP(Výskyt[[#This Row],[Kód]],'Školské potreby'!$I$8:$L$268,4,0),0)</f>
        <v>0</v>
      </c>
      <c r="N347" s="14"/>
    </row>
    <row r="348" spans="1:14" x14ac:dyDescent="0.2">
      <c r="A348" s="14"/>
      <c r="B348" s="22">
        <v>4655</v>
      </c>
      <c r="C348" s="14" t="s">
        <v>169</v>
      </c>
      <c r="D348" s="14">
        <f>Cenník[[#This Row],[Kód]]</f>
        <v>4655</v>
      </c>
      <c r="E348" s="23">
        <v>3.36</v>
      </c>
      <c r="F348" s="14"/>
      <c r="G348" s="14" t="s">
        <v>338</v>
      </c>
      <c r="H348" s="14"/>
      <c r="I348" s="24">
        <f>Cenník[[#This Row],[Kód]]</f>
        <v>4655</v>
      </c>
      <c r="J348" s="25">
        <f>Výskyt[[#This Row],[1]]</f>
        <v>0</v>
      </c>
      <c r="K348" s="25" t="str">
        <f>IFERROR(RANK(Výskyt[[#This Row],[kód-P]],Výskyt[kód-P],1),"")</f>
        <v/>
      </c>
      <c r="L348" s="25" t="str">
        <f>IF(Výskyt[[#This Row],[ks]]&gt;0,Výskyt[[#This Row],[Kód]],"")</f>
        <v/>
      </c>
      <c r="M348" s="25">
        <f>IFERROR(VLOOKUP(Výskyt[[#This Row],[Kód]],'Školské potreby'!$C$8:$F$270,4,0),0)+IFERROR(VLOOKUP(Výskyt[[#This Row],[Kód]],'Školské potreby'!$I$8:$L$268,4,0),0)</f>
        <v>0</v>
      </c>
      <c r="N348" s="14"/>
    </row>
    <row r="349" spans="1:14" x14ac:dyDescent="0.2">
      <c r="A349" s="14"/>
      <c r="B349" s="22">
        <v>4657</v>
      </c>
      <c r="C349" s="14" t="s">
        <v>165</v>
      </c>
      <c r="D349" s="14">
        <f>Cenník[[#This Row],[Kód]]</f>
        <v>4657</v>
      </c>
      <c r="E349" s="23">
        <v>2.88</v>
      </c>
      <c r="F349" s="14"/>
      <c r="G349" s="14" t="s">
        <v>402</v>
      </c>
      <c r="H349" s="14"/>
      <c r="I349" s="24">
        <f>Cenník[[#This Row],[Kód]]</f>
        <v>4657</v>
      </c>
      <c r="J349" s="25">
        <f>Výskyt[[#This Row],[1]]</f>
        <v>0</v>
      </c>
      <c r="K349" s="25" t="str">
        <f>IFERROR(RANK(Výskyt[[#This Row],[kód-P]],Výskyt[kód-P],1),"")</f>
        <v/>
      </c>
      <c r="L349" s="25" t="str">
        <f>IF(Výskyt[[#This Row],[ks]]&gt;0,Výskyt[[#This Row],[Kód]],"")</f>
        <v/>
      </c>
      <c r="M349" s="25">
        <f>IFERROR(VLOOKUP(Výskyt[[#This Row],[Kód]],'Školské potreby'!$C$8:$F$270,4,0),0)+IFERROR(VLOOKUP(Výskyt[[#This Row],[Kód]],'Školské potreby'!$I$8:$L$268,4,0),0)</f>
        <v>0</v>
      </c>
      <c r="N349" s="14"/>
    </row>
    <row r="350" spans="1:14" x14ac:dyDescent="0.2">
      <c r="A350" s="14"/>
      <c r="B350" s="22">
        <v>4658</v>
      </c>
      <c r="C350" s="14" t="s">
        <v>166</v>
      </c>
      <c r="D350" s="14">
        <f>Cenník[[#This Row],[Kód]]</f>
        <v>4658</v>
      </c>
      <c r="E350" s="23">
        <v>2.12</v>
      </c>
      <c r="F350" s="14"/>
      <c r="G350" s="14" t="s">
        <v>273</v>
      </c>
      <c r="H350" s="14"/>
      <c r="I350" s="24">
        <f>Cenník[[#This Row],[Kód]]</f>
        <v>4658</v>
      </c>
      <c r="J350" s="25">
        <f>Výskyt[[#This Row],[1]]</f>
        <v>0</v>
      </c>
      <c r="K350" s="25" t="str">
        <f>IFERROR(RANK(Výskyt[[#This Row],[kód-P]],Výskyt[kód-P],1),"")</f>
        <v/>
      </c>
      <c r="L350" s="25" t="str">
        <f>IF(Výskyt[[#This Row],[ks]]&gt;0,Výskyt[[#This Row],[Kód]],"")</f>
        <v/>
      </c>
      <c r="M350" s="25">
        <f>IFERROR(VLOOKUP(Výskyt[[#This Row],[Kód]],'Školské potreby'!$C$8:$F$270,4,0),0)+IFERROR(VLOOKUP(Výskyt[[#This Row],[Kód]],'Školské potreby'!$I$8:$L$268,4,0),0)</f>
        <v>0</v>
      </c>
      <c r="N350" s="14"/>
    </row>
    <row r="351" spans="1:14" x14ac:dyDescent="0.2">
      <c r="A351" s="14"/>
      <c r="B351" s="22">
        <v>4701</v>
      </c>
      <c r="C351" s="14" t="s">
        <v>161</v>
      </c>
      <c r="D351" s="14">
        <f>Cenník[[#This Row],[Kód]]</f>
        <v>4701</v>
      </c>
      <c r="E351" s="23">
        <v>9.1199999999999992</v>
      </c>
      <c r="F351" s="14"/>
      <c r="G351" s="14" t="s">
        <v>510</v>
      </c>
      <c r="H351" s="14"/>
      <c r="I351" s="24">
        <f>Cenník[[#This Row],[Kód]]</f>
        <v>4701</v>
      </c>
      <c r="J351" s="25">
        <f>Výskyt[[#This Row],[1]]</f>
        <v>0</v>
      </c>
      <c r="K351" s="25" t="str">
        <f>IFERROR(RANK(Výskyt[[#This Row],[kód-P]],Výskyt[kód-P],1),"")</f>
        <v/>
      </c>
      <c r="L351" s="25" t="str">
        <f>IF(Výskyt[[#This Row],[ks]]&gt;0,Výskyt[[#This Row],[Kód]],"")</f>
        <v/>
      </c>
      <c r="M351" s="25">
        <f>IFERROR(VLOOKUP(Výskyt[[#This Row],[Kód]],'Školské potreby'!$C$8:$F$270,4,0),0)+IFERROR(VLOOKUP(Výskyt[[#This Row],[Kód]],'Školské potreby'!$I$8:$L$268,4,0),0)</f>
        <v>0</v>
      </c>
      <c r="N351" s="14"/>
    </row>
    <row r="352" spans="1:14" x14ac:dyDescent="0.2">
      <c r="A352" s="14"/>
      <c r="B352" s="22">
        <v>4702</v>
      </c>
      <c r="C352" s="14" t="s">
        <v>160</v>
      </c>
      <c r="D352" s="14">
        <f>Cenník[[#This Row],[Kód]]</f>
        <v>4702</v>
      </c>
      <c r="E352" s="23">
        <v>6.4399999999999995</v>
      </c>
      <c r="F352" s="14"/>
      <c r="G352" s="14" t="s">
        <v>511</v>
      </c>
      <c r="H352" s="14"/>
      <c r="I352" s="24">
        <f>Cenník[[#This Row],[Kód]]</f>
        <v>4702</v>
      </c>
      <c r="J352" s="25">
        <f>Výskyt[[#This Row],[1]]</f>
        <v>0</v>
      </c>
      <c r="K352" s="25" t="str">
        <f>IFERROR(RANK(Výskyt[[#This Row],[kód-P]],Výskyt[kód-P],1),"")</f>
        <v/>
      </c>
      <c r="L352" s="25" t="str">
        <f>IF(Výskyt[[#This Row],[ks]]&gt;0,Výskyt[[#This Row],[Kód]],"")</f>
        <v/>
      </c>
      <c r="M352" s="25">
        <f>IFERROR(VLOOKUP(Výskyt[[#This Row],[Kód]],'Školské potreby'!$C$8:$F$270,4,0),0)+IFERROR(VLOOKUP(Výskyt[[#This Row],[Kód]],'Školské potreby'!$I$8:$L$268,4,0),0)</f>
        <v>0</v>
      </c>
      <c r="N352" s="14"/>
    </row>
    <row r="353" spans="1:14" x14ac:dyDescent="0.2">
      <c r="A353" s="14"/>
      <c r="B353" s="22">
        <v>4784</v>
      </c>
      <c r="C353" s="14" t="s">
        <v>268</v>
      </c>
      <c r="D353" s="14">
        <f>Cenník[[#This Row],[Kód]]</f>
        <v>4784</v>
      </c>
      <c r="E353" s="23">
        <v>7.0000000000000007E-2</v>
      </c>
      <c r="F353" s="14"/>
      <c r="G353" s="14" t="s">
        <v>512</v>
      </c>
      <c r="H353" s="14"/>
      <c r="I353" s="24">
        <f>Cenník[[#This Row],[Kód]]</f>
        <v>4784</v>
      </c>
      <c r="J353" s="25">
        <f>Výskyt[[#This Row],[1]]</f>
        <v>0</v>
      </c>
      <c r="K353" s="25" t="str">
        <f>IFERROR(RANK(Výskyt[[#This Row],[kód-P]],Výskyt[kód-P],1),"")</f>
        <v/>
      </c>
      <c r="L353" s="25" t="str">
        <f>IF(Výskyt[[#This Row],[ks]]&gt;0,Výskyt[[#This Row],[Kód]],"")</f>
        <v/>
      </c>
      <c r="M353" s="25">
        <f>IFERROR(VLOOKUP(Výskyt[[#This Row],[Kód]],'Školské potreby'!$C$8:$F$270,4,0),0)+IFERROR(VLOOKUP(Výskyt[[#This Row],[Kód]],'Školské potreby'!$I$8:$L$268,4,0),0)</f>
        <v>0</v>
      </c>
      <c r="N353" s="14"/>
    </row>
    <row r="354" spans="1:14" x14ac:dyDescent="0.2">
      <c r="A354" s="14"/>
      <c r="B354" s="22">
        <v>4785</v>
      </c>
      <c r="C354" s="14" t="s">
        <v>267</v>
      </c>
      <c r="D354" s="14">
        <f>Cenník[[#This Row],[Kód]]</f>
        <v>4785</v>
      </c>
      <c r="E354" s="23">
        <v>0.13</v>
      </c>
      <c r="F354" s="14"/>
      <c r="G354" s="14" t="s">
        <v>519</v>
      </c>
      <c r="H354" s="14"/>
      <c r="I354" s="24">
        <f>Cenník[[#This Row],[Kód]]</f>
        <v>4785</v>
      </c>
      <c r="J354" s="25">
        <f>Výskyt[[#This Row],[1]]</f>
        <v>0</v>
      </c>
      <c r="K354" s="25" t="str">
        <f>IFERROR(RANK(Výskyt[[#This Row],[kód-P]],Výskyt[kód-P],1),"")</f>
        <v/>
      </c>
      <c r="L354" s="25" t="str">
        <f>IF(Výskyt[[#This Row],[ks]]&gt;0,Výskyt[[#This Row],[Kód]],"")</f>
        <v/>
      </c>
      <c r="M354" s="25">
        <f>IFERROR(VLOOKUP(Výskyt[[#This Row],[Kód]],'Školské potreby'!$C$8:$F$270,4,0),0)+IFERROR(VLOOKUP(Výskyt[[#This Row],[Kód]],'Školské potreby'!$I$8:$L$268,4,0),0)</f>
        <v>0</v>
      </c>
      <c r="N354" s="14"/>
    </row>
    <row r="355" spans="1:14" x14ac:dyDescent="0.2">
      <c r="A355" s="14"/>
      <c r="B355" s="22">
        <v>4794</v>
      </c>
      <c r="C355" s="14" t="s">
        <v>412</v>
      </c>
      <c r="D355" s="14">
        <f>Cenník[[#This Row],[Kód]]</f>
        <v>4794</v>
      </c>
      <c r="E355" s="23">
        <v>1.88</v>
      </c>
      <c r="F355" s="14"/>
      <c r="G355" s="14" t="s">
        <v>518</v>
      </c>
      <c r="H355" s="14"/>
      <c r="I355" s="24">
        <f>Cenník[[#This Row],[Kód]]</f>
        <v>4794</v>
      </c>
      <c r="J355" s="25">
        <f>Výskyt[[#This Row],[1]]</f>
        <v>0</v>
      </c>
      <c r="K355" s="25" t="str">
        <f>IFERROR(RANK(Výskyt[[#This Row],[kód-P]],Výskyt[kód-P],1),"")</f>
        <v/>
      </c>
      <c r="L355" s="25" t="str">
        <f>IF(Výskyt[[#This Row],[ks]]&gt;0,Výskyt[[#This Row],[Kód]],"")</f>
        <v/>
      </c>
      <c r="M355" s="25">
        <f>IFERROR(VLOOKUP(Výskyt[[#This Row],[Kód]],'Školské potreby'!$C$8:$F$270,4,0),0)+IFERROR(VLOOKUP(Výskyt[[#This Row],[Kód]],'Školské potreby'!$I$8:$L$268,4,0),0)</f>
        <v>0</v>
      </c>
      <c r="N355" s="14"/>
    </row>
    <row r="356" spans="1:14" x14ac:dyDescent="0.2">
      <c r="A356" s="14"/>
      <c r="B356" s="22">
        <v>4795</v>
      </c>
      <c r="C356" s="14" t="s">
        <v>126</v>
      </c>
      <c r="D356" s="14">
        <f>Cenník[[#This Row],[Kód]]</f>
        <v>4795</v>
      </c>
      <c r="E356" s="23">
        <v>0.92</v>
      </c>
      <c r="F356" s="14"/>
      <c r="G356" s="14" t="s">
        <v>517</v>
      </c>
      <c r="H356" s="14"/>
      <c r="I356" s="24">
        <f>Cenník[[#This Row],[Kód]]</f>
        <v>4795</v>
      </c>
      <c r="J356" s="25">
        <f>Výskyt[[#This Row],[1]]</f>
        <v>0</v>
      </c>
      <c r="K356" s="25" t="str">
        <f>IFERROR(RANK(Výskyt[[#This Row],[kód-P]],Výskyt[kód-P],1),"")</f>
        <v/>
      </c>
      <c r="L356" s="25" t="str">
        <f>IF(Výskyt[[#This Row],[ks]]&gt;0,Výskyt[[#This Row],[Kód]],"")</f>
        <v/>
      </c>
      <c r="M356" s="25">
        <f>IFERROR(VLOOKUP(Výskyt[[#This Row],[Kód]],'Školské potreby'!$C$8:$F$270,4,0),0)+IFERROR(VLOOKUP(Výskyt[[#This Row],[Kód]],'Školské potreby'!$I$8:$L$268,4,0),0)</f>
        <v>0</v>
      </c>
      <c r="N356" s="14"/>
    </row>
    <row r="357" spans="1:14" x14ac:dyDescent="0.2">
      <c r="A357" s="14"/>
      <c r="B357" s="22">
        <v>4796</v>
      </c>
      <c r="C357" s="14" t="s">
        <v>127</v>
      </c>
      <c r="D357" s="14">
        <f>Cenník[[#This Row],[Kód]]</f>
        <v>4796</v>
      </c>
      <c r="E357" s="23">
        <v>0.44</v>
      </c>
      <c r="F357" s="14"/>
      <c r="G357" s="14" t="s">
        <v>516</v>
      </c>
      <c r="H357" s="14"/>
      <c r="I357" s="24">
        <f>Cenník[[#This Row],[Kód]]</f>
        <v>4796</v>
      </c>
      <c r="J357" s="25">
        <f>Výskyt[[#This Row],[1]]</f>
        <v>0</v>
      </c>
      <c r="K357" s="25" t="str">
        <f>IFERROR(RANK(Výskyt[[#This Row],[kód-P]],Výskyt[kód-P],1),"")</f>
        <v/>
      </c>
      <c r="L357" s="25" t="str">
        <f>IF(Výskyt[[#This Row],[ks]]&gt;0,Výskyt[[#This Row],[Kód]],"")</f>
        <v/>
      </c>
      <c r="M357" s="25">
        <f>IFERROR(VLOOKUP(Výskyt[[#This Row],[Kód]],'Školské potreby'!$C$8:$F$270,4,0),0)+IFERROR(VLOOKUP(Výskyt[[#This Row],[Kód]],'Školské potreby'!$I$8:$L$268,4,0),0)</f>
        <v>0</v>
      </c>
      <c r="N357" s="14"/>
    </row>
    <row r="358" spans="1:14" x14ac:dyDescent="0.2">
      <c r="A358" s="14"/>
      <c r="B358" s="22">
        <v>4797</v>
      </c>
      <c r="C358" s="14" t="s">
        <v>171</v>
      </c>
      <c r="D358" s="14">
        <f>Cenník[[#This Row],[Kód]]</f>
        <v>4797</v>
      </c>
      <c r="E358" s="23">
        <v>0.48</v>
      </c>
      <c r="F358" s="14"/>
      <c r="G358" s="14" t="s">
        <v>515</v>
      </c>
      <c r="H358" s="14"/>
      <c r="I358" s="24">
        <f>Cenník[[#This Row],[Kód]]</f>
        <v>4797</v>
      </c>
      <c r="J358" s="25">
        <f>Výskyt[[#This Row],[1]]</f>
        <v>0</v>
      </c>
      <c r="K358" s="25" t="str">
        <f>IFERROR(RANK(Výskyt[[#This Row],[kód-P]],Výskyt[kód-P],1),"")</f>
        <v/>
      </c>
      <c r="L358" s="25" t="str">
        <f>IF(Výskyt[[#This Row],[ks]]&gt;0,Výskyt[[#This Row],[Kód]],"")</f>
        <v/>
      </c>
      <c r="M358" s="25">
        <f>IFERROR(VLOOKUP(Výskyt[[#This Row],[Kód]],'Školské potreby'!$C$8:$F$270,4,0),0)+IFERROR(VLOOKUP(Výskyt[[#This Row],[Kód]],'Školské potreby'!$I$8:$L$268,4,0),0)</f>
        <v>0</v>
      </c>
      <c r="N358" s="14"/>
    </row>
    <row r="359" spans="1:14" x14ac:dyDescent="0.2">
      <c r="A359" s="14"/>
      <c r="B359" s="22">
        <v>4798</v>
      </c>
      <c r="C359" s="14" t="s">
        <v>170</v>
      </c>
      <c r="D359" s="14">
        <f>Cenník[[#This Row],[Kód]]</f>
        <v>4798</v>
      </c>
      <c r="E359" s="23">
        <v>0.3</v>
      </c>
      <c r="F359" s="14"/>
      <c r="G359" s="14" t="s">
        <v>514</v>
      </c>
      <c r="H359" s="14"/>
      <c r="I359" s="24">
        <f>Cenník[[#This Row],[Kód]]</f>
        <v>4798</v>
      </c>
      <c r="J359" s="25">
        <f>Výskyt[[#This Row],[1]]</f>
        <v>0</v>
      </c>
      <c r="K359" s="25" t="str">
        <f>IFERROR(RANK(Výskyt[[#This Row],[kód-P]],Výskyt[kód-P],1),"")</f>
        <v/>
      </c>
      <c r="L359" s="25" t="str">
        <f>IF(Výskyt[[#This Row],[ks]]&gt;0,Výskyt[[#This Row],[Kód]],"")</f>
        <v/>
      </c>
      <c r="M359" s="25">
        <f>IFERROR(VLOOKUP(Výskyt[[#This Row],[Kód]],'Školské potreby'!$C$8:$F$270,4,0),0)+IFERROR(VLOOKUP(Výskyt[[#This Row],[Kód]],'Školské potreby'!$I$8:$L$268,4,0),0)</f>
        <v>0</v>
      </c>
      <c r="N359" s="14"/>
    </row>
    <row r="360" spans="1:14" x14ac:dyDescent="0.2">
      <c r="A360" s="14"/>
      <c r="B360" s="22">
        <v>4924</v>
      </c>
      <c r="C360" s="14" t="s">
        <v>332</v>
      </c>
      <c r="D360" s="14">
        <f>Cenník[[#This Row],[Kód]]</f>
        <v>4924</v>
      </c>
      <c r="E360" s="23">
        <v>4.12</v>
      </c>
      <c r="F360" s="14"/>
      <c r="G360" s="14" t="s">
        <v>513</v>
      </c>
      <c r="H360" s="14"/>
      <c r="I360" s="24">
        <f>Cenník[[#This Row],[Kód]]</f>
        <v>4924</v>
      </c>
      <c r="J360" s="25">
        <f>Výskyt[[#This Row],[1]]</f>
        <v>0</v>
      </c>
      <c r="K360" s="25" t="str">
        <f>IFERROR(RANK(Výskyt[[#This Row],[kód-P]],Výskyt[kód-P],1),"")</f>
        <v/>
      </c>
      <c r="L360" s="25" t="str">
        <f>IF(Výskyt[[#This Row],[ks]]&gt;0,Výskyt[[#This Row],[Kód]],"")</f>
        <v/>
      </c>
      <c r="M360" s="25">
        <f>IFERROR(VLOOKUP(Výskyt[[#This Row],[Kód]],'Školské potreby'!$C$8:$F$270,4,0),0)+IFERROR(VLOOKUP(Výskyt[[#This Row],[Kód]],'Školské potreby'!$I$8:$L$268,4,0),0)</f>
        <v>0</v>
      </c>
      <c r="N360" s="14"/>
    </row>
    <row r="361" spans="1:14" x14ac:dyDescent="0.2">
      <c r="A361" s="14"/>
      <c r="B361" s="22">
        <v>4925</v>
      </c>
      <c r="C361" s="14" t="s">
        <v>333</v>
      </c>
      <c r="D361" s="14">
        <f>Cenník[[#This Row],[Kód]]</f>
        <v>4925</v>
      </c>
      <c r="E361" s="23">
        <v>4.12</v>
      </c>
      <c r="F361" s="14"/>
      <c r="G361" s="14" t="s">
        <v>274</v>
      </c>
      <c r="H361" s="14"/>
      <c r="I361" s="24">
        <f>Cenník[[#This Row],[Kód]]</f>
        <v>4925</v>
      </c>
      <c r="J361" s="25">
        <f>Výskyt[[#This Row],[1]]</f>
        <v>0</v>
      </c>
      <c r="K361" s="25" t="str">
        <f>IFERROR(RANK(Výskyt[[#This Row],[kód-P]],Výskyt[kód-P],1),"")</f>
        <v/>
      </c>
      <c r="L361" s="25" t="str">
        <f>IF(Výskyt[[#This Row],[ks]]&gt;0,Výskyt[[#This Row],[Kód]],"")</f>
        <v/>
      </c>
      <c r="M361" s="25">
        <f>IFERROR(VLOOKUP(Výskyt[[#This Row],[Kód]],'Školské potreby'!$C$8:$F$270,4,0),0)+IFERROR(VLOOKUP(Výskyt[[#This Row],[Kód]],'Školské potreby'!$I$8:$L$268,4,0),0)</f>
        <v>0</v>
      </c>
      <c r="N361" s="14"/>
    </row>
    <row r="362" spans="1:14" x14ac:dyDescent="0.2">
      <c r="A362" s="14"/>
      <c r="B362" s="22">
        <v>4926</v>
      </c>
      <c r="C362" s="14" t="s">
        <v>334</v>
      </c>
      <c r="D362" s="14">
        <f>Cenník[[#This Row],[Kód]]</f>
        <v>4926</v>
      </c>
      <c r="E362" s="23">
        <v>7.61</v>
      </c>
      <c r="F362" s="14"/>
      <c r="G362" s="14" t="s">
        <v>489</v>
      </c>
      <c r="H362" s="14"/>
      <c r="I362" s="24">
        <f>Cenník[[#This Row],[Kód]]</f>
        <v>4926</v>
      </c>
      <c r="J362" s="25">
        <f>Výskyt[[#This Row],[1]]</f>
        <v>0</v>
      </c>
      <c r="K362" s="25" t="str">
        <f>IFERROR(RANK(Výskyt[[#This Row],[kód-P]],Výskyt[kód-P],1),"")</f>
        <v/>
      </c>
      <c r="L362" s="25" t="str">
        <f>IF(Výskyt[[#This Row],[ks]]&gt;0,Výskyt[[#This Row],[Kód]],"")</f>
        <v/>
      </c>
      <c r="M362" s="25">
        <f>IFERROR(VLOOKUP(Výskyt[[#This Row],[Kód]],'Školské potreby'!$C$8:$F$270,4,0),0)+IFERROR(VLOOKUP(Výskyt[[#This Row],[Kód]],'Školské potreby'!$I$8:$L$268,4,0),0)</f>
        <v>0</v>
      </c>
      <c r="N362" s="14"/>
    </row>
    <row r="363" spans="1:14" x14ac:dyDescent="0.2">
      <c r="A363" s="14"/>
      <c r="B363" s="22">
        <v>4928</v>
      </c>
      <c r="C363" s="14" t="s">
        <v>335</v>
      </c>
      <c r="D363" s="14">
        <f>Cenník[[#This Row],[Kód]]</f>
        <v>4928</v>
      </c>
      <c r="E363" s="23">
        <v>15.71</v>
      </c>
      <c r="F363" s="14"/>
      <c r="G363" s="14" t="s">
        <v>490</v>
      </c>
      <c r="H363" s="14"/>
      <c r="I363" s="24">
        <f>Cenník[[#This Row],[Kód]]</f>
        <v>4928</v>
      </c>
      <c r="J363" s="25">
        <f>Výskyt[[#This Row],[1]]</f>
        <v>0</v>
      </c>
      <c r="K363" s="25" t="str">
        <f>IFERROR(RANK(Výskyt[[#This Row],[kód-P]],Výskyt[kód-P],1),"")</f>
        <v/>
      </c>
      <c r="L363" s="25" t="str">
        <f>IF(Výskyt[[#This Row],[ks]]&gt;0,Výskyt[[#This Row],[Kód]],"")</f>
        <v/>
      </c>
      <c r="M363" s="25">
        <f>IFERROR(VLOOKUP(Výskyt[[#This Row],[Kód]],'Školské potreby'!$C$8:$F$270,4,0),0)+IFERROR(VLOOKUP(Výskyt[[#This Row],[Kód]],'Školské potreby'!$I$8:$L$268,4,0),0)</f>
        <v>0</v>
      </c>
      <c r="N363" s="14"/>
    </row>
    <row r="364" spans="1:14" x14ac:dyDescent="0.2">
      <c r="A364" s="14"/>
      <c r="B364" s="22">
        <v>4933</v>
      </c>
      <c r="C364" s="14" t="s">
        <v>379</v>
      </c>
      <c r="D364" s="14">
        <f>Cenník[[#This Row],[Kód]]</f>
        <v>4933</v>
      </c>
      <c r="E364" s="23">
        <v>2.88</v>
      </c>
      <c r="F364" s="14"/>
      <c r="G364" s="14" t="s">
        <v>491</v>
      </c>
      <c r="H364" s="14"/>
      <c r="I364" s="24">
        <f>Cenník[[#This Row],[Kód]]</f>
        <v>4933</v>
      </c>
      <c r="J364" s="25">
        <f>Výskyt[[#This Row],[1]]</f>
        <v>0</v>
      </c>
      <c r="K364" s="25" t="str">
        <f>IFERROR(RANK(Výskyt[[#This Row],[kód-P]],Výskyt[kód-P],1),"")</f>
        <v/>
      </c>
      <c r="L364" s="25" t="str">
        <f>IF(Výskyt[[#This Row],[ks]]&gt;0,Výskyt[[#This Row],[Kód]],"")</f>
        <v/>
      </c>
      <c r="M364" s="25">
        <f>IFERROR(VLOOKUP(Výskyt[[#This Row],[Kód]],'Školské potreby'!$C$8:$F$270,4,0),0)+IFERROR(VLOOKUP(Výskyt[[#This Row],[Kód]],'Školské potreby'!$I$8:$L$268,4,0),0)</f>
        <v>0</v>
      </c>
      <c r="N364" s="14"/>
    </row>
    <row r="365" spans="1:14" x14ac:dyDescent="0.2">
      <c r="A365" s="14"/>
      <c r="B365" s="22">
        <v>4934</v>
      </c>
      <c r="C365" s="14" t="s">
        <v>132</v>
      </c>
      <c r="D365" s="14">
        <f>Cenník[[#This Row],[Kód]]</f>
        <v>4934</v>
      </c>
      <c r="E365" s="23">
        <v>4.8</v>
      </c>
      <c r="F365" s="14"/>
      <c r="G365" s="14" t="s">
        <v>498</v>
      </c>
      <c r="H365" s="14"/>
      <c r="I365" s="24">
        <f>Cenník[[#This Row],[Kód]]</f>
        <v>4934</v>
      </c>
      <c r="J365" s="25">
        <f>Výskyt[[#This Row],[1]]</f>
        <v>0</v>
      </c>
      <c r="K365" s="25" t="str">
        <f>IFERROR(RANK(Výskyt[[#This Row],[kód-P]],Výskyt[kód-P],1),"")</f>
        <v/>
      </c>
      <c r="L365" s="25" t="str">
        <f>IF(Výskyt[[#This Row],[ks]]&gt;0,Výskyt[[#This Row],[Kód]],"")</f>
        <v/>
      </c>
      <c r="M365" s="25">
        <f>IFERROR(VLOOKUP(Výskyt[[#This Row],[Kód]],'Školské potreby'!$C$8:$F$270,4,0),0)+IFERROR(VLOOKUP(Výskyt[[#This Row],[Kód]],'Školské potreby'!$I$8:$L$268,4,0),0)</f>
        <v>0</v>
      </c>
      <c r="N365" s="14"/>
    </row>
    <row r="366" spans="1:14" x14ac:dyDescent="0.2">
      <c r="A366" s="14"/>
      <c r="B366" s="22">
        <v>4935</v>
      </c>
      <c r="C366" s="14" t="s">
        <v>133</v>
      </c>
      <c r="D366" s="14">
        <f>Cenník[[#This Row],[Kód]]</f>
        <v>4935</v>
      </c>
      <c r="E366" s="23">
        <v>0.95</v>
      </c>
      <c r="F366" s="14"/>
      <c r="G366" s="14" t="s">
        <v>497</v>
      </c>
      <c r="H366" s="14"/>
      <c r="I366" s="24">
        <f>Cenník[[#This Row],[Kód]]</f>
        <v>4935</v>
      </c>
      <c r="J366" s="25">
        <f>Výskyt[[#This Row],[1]]</f>
        <v>0</v>
      </c>
      <c r="K366" s="25" t="str">
        <f>IFERROR(RANK(Výskyt[[#This Row],[kód-P]],Výskyt[kód-P],1),"")</f>
        <v/>
      </c>
      <c r="L366" s="25" t="str">
        <f>IF(Výskyt[[#This Row],[ks]]&gt;0,Výskyt[[#This Row],[Kód]],"")</f>
        <v/>
      </c>
      <c r="M366" s="25">
        <f>IFERROR(VLOOKUP(Výskyt[[#This Row],[Kód]],'Školské potreby'!$C$8:$F$270,4,0),0)+IFERROR(VLOOKUP(Výskyt[[#This Row],[Kód]],'Školské potreby'!$I$8:$L$268,4,0),0)</f>
        <v>0</v>
      </c>
      <c r="N366" s="14"/>
    </row>
    <row r="367" spans="1:14" x14ac:dyDescent="0.2">
      <c r="A367" s="14"/>
      <c r="B367" s="22">
        <v>4936</v>
      </c>
      <c r="C367" s="14" t="s">
        <v>134</v>
      </c>
      <c r="D367" s="14">
        <f>Cenník[[#This Row],[Kód]]</f>
        <v>4936</v>
      </c>
      <c r="E367" s="23">
        <v>1.66</v>
      </c>
      <c r="F367" s="14"/>
      <c r="G367" s="14" t="s">
        <v>496</v>
      </c>
      <c r="H367" s="14"/>
      <c r="I367" s="24">
        <f>Cenník[[#This Row],[Kód]]</f>
        <v>4936</v>
      </c>
      <c r="J367" s="25">
        <f>Výskyt[[#This Row],[1]]</f>
        <v>0</v>
      </c>
      <c r="K367" s="25" t="str">
        <f>IFERROR(RANK(Výskyt[[#This Row],[kód-P]],Výskyt[kód-P],1),"")</f>
        <v/>
      </c>
      <c r="L367" s="25" t="str">
        <f>IF(Výskyt[[#This Row],[ks]]&gt;0,Výskyt[[#This Row],[Kód]],"")</f>
        <v/>
      </c>
      <c r="M367" s="25">
        <f>IFERROR(VLOOKUP(Výskyt[[#This Row],[Kód]],'Školské potreby'!$C$8:$F$270,4,0),0)+IFERROR(VLOOKUP(Výskyt[[#This Row],[Kód]],'Školské potreby'!$I$8:$L$268,4,0),0)</f>
        <v>0</v>
      </c>
      <c r="N367" s="14"/>
    </row>
    <row r="368" spans="1:14" x14ac:dyDescent="0.2">
      <c r="A368" s="14"/>
      <c r="B368" s="22">
        <v>4960</v>
      </c>
      <c r="C368" s="14" t="s">
        <v>81</v>
      </c>
      <c r="D368" s="14">
        <f>Cenník[[#This Row],[Kód]]</f>
        <v>4960</v>
      </c>
      <c r="E368" s="23">
        <v>1.46</v>
      </c>
      <c r="F368" s="14"/>
      <c r="G368" s="14" t="s">
        <v>495</v>
      </c>
      <c r="H368" s="14"/>
      <c r="I368" s="24">
        <f>Cenník[[#This Row],[Kód]]</f>
        <v>4960</v>
      </c>
      <c r="J368" s="25">
        <f>Výskyt[[#This Row],[1]]</f>
        <v>0</v>
      </c>
      <c r="K368" s="25" t="str">
        <f>IFERROR(RANK(Výskyt[[#This Row],[kód-P]],Výskyt[kód-P],1),"")</f>
        <v/>
      </c>
      <c r="L368" s="25" t="str">
        <f>IF(Výskyt[[#This Row],[ks]]&gt;0,Výskyt[[#This Row],[Kód]],"")</f>
        <v/>
      </c>
      <c r="M368" s="25">
        <f>IFERROR(VLOOKUP(Výskyt[[#This Row],[Kód]],'Školské potreby'!$C$8:$F$270,4,0),0)+IFERROR(VLOOKUP(Výskyt[[#This Row],[Kód]],'Školské potreby'!$I$8:$L$268,4,0),0)</f>
        <v>0</v>
      </c>
      <c r="N368" s="14"/>
    </row>
    <row r="369" spans="1:14" x14ac:dyDescent="0.2">
      <c r="A369" s="14"/>
      <c r="B369" s="22">
        <v>4961</v>
      </c>
      <c r="C369" s="14" t="s">
        <v>82</v>
      </c>
      <c r="D369" s="14">
        <f>Cenník[[#This Row],[Kód]]</f>
        <v>4961</v>
      </c>
      <c r="E369" s="23">
        <v>2.88</v>
      </c>
      <c r="F369" s="14"/>
      <c r="G369" s="14" t="s">
        <v>494</v>
      </c>
      <c r="H369" s="14"/>
      <c r="I369" s="24">
        <f>Cenník[[#This Row],[Kód]]</f>
        <v>4961</v>
      </c>
      <c r="J369" s="25">
        <f>Výskyt[[#This Row],[1]]</f>
        <v>0</v>
      </c>
      <c r="K369" s="25" t="str">
        <f>IFERROR(RANK(Výskyt[[#This Row],[kód-P]],Výskyt[kód-P],1),"")</f>
        <v/>
      </c>
      <c r="L369" s="25" t="str">
        <f>IF(Výskyt[[#This Row],[ks]]&gt;0,Výskyt[[#This Row],[Kód]],"")</f>
        <v/>
      </c>
      <c r="M369" s="25">
        <f>IFERROR(VLOOKUP(Výskyt[[#This Row],[Kód]],'Školské potreby'!$C$8:$F$270,4,0),0)+IFERROR(VLOOKUP(Výskyt[[#This Row],[Kód]],'Školské potreby'!$I$8:$L$268,4,0),0)</f>
        <v>0</v>
      </c>
      <c r="N369" s="14"/>
    </row>
    <row r="370" spans="1:14" x14ac:dyDescent="0.2">
      <c r="A370" s="14"/>
      <c r="B370" s="22">
        <v>4962</v>
      </c>
      <c r="C370" s="14" t="s">
        <v>83</v>
      </c>
      <c r="D370" s="14">
        <f>Cenník[[#This Row],[Kód]]</f>
        <v>4962</v>
      </c>
      <c r="E370" s="23">
        <v>4.3599999999999994</v>
      </c>
      <c r="F370" s="14"/>
      <c r="G370" s="14" t="s">
        <v>493</v>
      </c>
      <c r="H370" s="14"/>
      <c r="I370" s="24">
        <f>Cenník[[#This Row],[Kód]]</f>
        <v>4962</v>
      </c>
      <c r="J370" s="25">
        <f>Výskyt[[#This Row],[1]]</f>
        <v>0</v>
      </c>
      <c r="K370" s="25" t="str">
        <f>IFERROR(RANK(Výskyt[[#This Row],[kód-P]],Výskyt[kód-P],1),"")</f>
        <v/>
      </c>
      <c r="L370" s="25" t="str">
        <f>IF(Výskyt[[#This Row],[ks]]&gt;0,Výskyt[[#This Row],[Kód]],"")</f>
        <v/>
      </c>
      <c r="M370" s="25">
        <f>IFERROR(VLOOKUP(Výskyt[[#This Row],[Kód]],'Školské potreby'!$C$8:$F$270,4,0),0)+IFERROR(VLOOKUP(Výskyt[[#This Row],[Kód]],'Školské potreby'!$I$8:$L$268,4,0),0)</f>
        <v>0</v>
      </c>
      <c r="N370" s="14"/>
    </row>
    <row r="371" spans="1:14" x14ac:dyDescent="0.2">
      <c r="A371" s="14"/>
      <c r="B371" s="22">
        <v>4963</v>
      </c>
      <c r="C371" s="14" t="s">
        <v>85</v>
      </c>
      <c r="D371" s="14">
        <f>Cenník[[#This Row],[Kód]]</f>
        <v>4963</v>
      </c>
      <c r="E371" s="23">
        <v>5.76</v>
      </c>
      <c r="F371" s="14"/>
      <c r="G371" s="14" t="s">
        <v>492</v>
      </c>
      <c r="H371" s="14"/>
      <c r="I371" s="24">
        <f>Cenník[[#This Row],[Kód]]</f>
        <v>4963</v>
      </c>
      <c r="J371" s="25">
        <f>Výskyt[[#This Row],[1]]</f>
        <v>0</v>
      </c>
      <c r="K371" s="25" t="str">
        <f>IFERROR(RANK(Výskyt[[#This Row],[kód-P]],Výskyt[kód-P],1),"")</f>
        <v/>
      </c>
      <c r="L371" s="25" t="str">
        <f>IF(Výskyt[[#This Row],[ks]]&gt;0,Výskyt[[#This Row],[Kód]],"")</f>
        <v/>
      </c>
      <c r="M371" s="25">
        <f>IFERROR(VLOOKUP(Výskyt[[#This Row],[Kód]],'Školské potreby'!$C$8:$F$270,4,0),0)+IFERROR(VLOOKUP(Výskyt[[#This Row],[Kód]],'Školské potreby'!$I$8:$L$268,4,0),0)</f>
        <v>0</v>
      </c>
      <c r="N371" s="14"/>
    </row>
    <row r="372" spans="1:14" x14ac:dyDescent="0.2">
      <c r="A372" s="14"/>
      <c r="B372" s="22">
        <v>4964</v>
      </c>
      <c r="C372" s="14" t="s">
        <v>86</v>
      </c>
      <c r="D372" s="14">
        <f>Cenník[[#This Row],[Kód]]</f>
        <v>4964</v>
      </c>
      <c r="E372" s="23">
        <v>8.64</v>
      </c>
      <c r="F372" s="14"/>
      <c r="G372" s="14" t="s">
        <v>271</v>
      </c>
      <c r="H372" s="14"/>
      <c r="I372" s="24">
        <f>Cenník[[#This Row],[Kód]]</f>
        <v>4964</v>
      </c>
      <c r="J372" s="25">
        <f>Výskyt[[#This Row],[1]]</f>
        <v>0</v>
      </c>
      <c r="K372" s="25" t="str">
        <f>IFERROR(RANK(Výskyt[[#This Row],[kód-P]],Výskyt[kód-P],1),"")</f>
        <v/>
      </c>
      <c r="L372" s="25" t="str">
        <f>IF(Výskyt[[#This Row],[ks]]&gt;0,Výskyt[[#This Row],[Kód]],"")</f>
        <v/>
      </c>
      <c r="M372" s="25">
        <f>IFERROR(VLOOKUP(Výskyt[[#This Row],[Kód]],'Školské potreby'!$C$8:$F$270,4,0),0)+IFERROR(VLOOKUP(Výskyt[[#This Row],[Kód]],'Školské potreby'!$I$8:$L$268,4,0),0)</f>
        <v>0</v>
      </c>
      <c r="N372" s="14"/>
    </row>
    <row r="373" spans="1:14" x14ac:dyDescent="0.2">
      <c r="A373" s="14"/>
      <c r="B373" s="22">
        <v>4965</v>
      </c>
      <c r="C373" s="14" t="s">
        <v>87</v>
      </c>
      <c r="D373" s="14">
        <f>Cenník[[#This Row],[Kód]]</f>
        <v>4965</v>
      </c>
      <c r="E373" s="23">
        <v>11.45</v>
      </c>
      <c r="F373" s="14"/>
      <c r="G373" s="14" t="s">
        <v>269</v>
      </c>
      <c r="H373" s="14"/>
      <c r="I373" s="24">
        <f>Cenník[[#This Row],[Kód]]</f>
        <v>4965</v>
      </c>
      <c r="J373" s="25">
        <f>Výskyt[[#This Row],[1]]</f>
        <v>0</v>
      </c>
      <c r="K373" s="25" t="str">
        <f>IFERROR(RANK(Výskyt[[#This Row],[kód-P]],Výskyt[kód-P],1),"")</f>
        <v/>
      </c>
      <c r="L373" s="25" t="str">
        <f>IF(Výskyt[[#This Row],[ks]]&gt;0,Výskyt[[#This Row],[Kód]],"")</f>
        <v/>
      </c>
      <c r="M373" s="25">
        <f>IFERROR(VLOOKUP(Výskyt[[#This Row],[Kód]],'Školské potreby'!$C$8:$F$270,4,0),0)+IFERROR(VLOOKUP(Výskyt[[#This Row],[Kód]],'Školské potreby'!$I$8:$L$268,4,0),0)</f>
        <v>0</v>
      </c>
      <c r="N373" s="14"/>
    </row>
    <row r="374" spans="1:14" x14ac:dyDescent="0.2">
      <c r="A374" s="14"/>
      <c r="B374" s="22">
        <v>4966</v>
      </c>
      <c r="C374" s="14" t="s">
        <v>89</v>
      </c>
      <c r="D374" s="14">
        <f>Cenník[[#This Row],[Kód]]</f>
        <v>4966</v>
      </c>
      <c r="E374" s="23">
        <v>5.26</v>
      </c>
      <c r="F374" s="14"/>
      <c r="G374" s="14" t="s">
        <v>275</v>
      </c>
      <c r="H374" s="14"/>
      <c r="I374" s="24">
        <f>Cenník[[#This Row],[Kód]]</f>
        <v>4966</v>
      </c>
      <c r="J374" s="25">
        <f>Výskyt[[#This Row],[1]]</f>
        <v>0</v>
      </c>
      <c r="K374" s="25" t="str">
        <f>IFERROR(RANK(Výskyt[[#This Row],[kód-P]],Výskyt[kód-P],1),"")</f>
        <v/>
      </c>
      <c r="L374" s="25" t="str">
        <f>IF(Výskyt[[#This Row],[ks]]&gt;0,Výskyt[[#This Row],[Kód]],"")</f>
        <v/>
      </c>
      <c r="M374" s="25">
        <f>IFERROR(VLOOKUP(Výskyt[[#This Row],[Kód]],'Školské potreby'!$C$8:$F$270,4,0),0)+IFERROR(VLOOKUP(Výskyt[[#This Row],[Kód]],'Školské potreby'!$I$8:$L$268,4,0),0)</f>
        <v>0</v>
      </c>
      <c r="N374" s="14"/>
    </row>
    <row r="375" spans="1:14" x14ac:dyDescent="0.2">
      <c r="A375" s="14"/>
      <c r="B375" s="22">
        <v>4967</v>
      </c>
      <c r="C375" s="14" t="s">
        <v>90</v>
      </c>
      <c r="D375" s="14">
        <f>Cenník[[#This Row],[Kód]]</f>
        <v>4967</v>
      </c>
      <c r="E375" s="23">
        <v>8.36</v>
      </c>
      <c r="F375" s="14"/>
      <c r="G375" s="14" t="s">
        <v>277</v>
      </c>
      <c r="H375" s="14"/>
      <c r="I375" s="24">
        <f>Cenník[[#This Row],[Kód]]</f>
        <v>4967</v>
      </c>
      <c r="J375" s="25">
        <f>Výskyt[[#This Row],[1]]</f>
        <v>0</v>
      </c>
      <c r="K375" s="25" t="str">
        <f>IFERROR(RANK(Výskyt[[#This Row],[kód-P]],Výskyt[kód-P],1),"")</f>
        <v/>
      </c>
      <c r="L375" s="25" t="str">
        <f>IF(Výskyt[[#This Row],[ks]]&gt;0,Výskyt[[#This Row],[Kód]],"")</f>
        <v/>
      </c>
      <c r="M375" s="25">
        <f>IFERROR(VLOOKUP(Výskyt[[#This Row],[Kód]],'Školské potreby'!$C$8:$F$270,4,0),0)+IFERROR(VLOOKUP(Výskyt[[#This Row],[Kód]],'Školské potreby'!$I$8:$L$268,4,0),0)</f>
        <v>0</v>
      </c>
      <c r="N375" s="14"/>
    </row>
    <row r="376" spans="1:14" x14ac:dyDescent="0.2">
      <c r="A376" s="14"/>
      <c r="B376" s="22">
        <v>4968</v>
      </c>
      <c r="C376" s="14" t="s">
        <v>91</v>
      </c>
      <c r="D376" s="14">
        <f>Cenník[[#This Row],[Kód]]</f>
        <v>4968</v>
      </c>
      <c r="E376" s="23">
        <v>11.24</v>
      </c>
      <c r="F376" s="14"/>
      <c r="G376" s="14" t="s">
        <v>462</v>
      </c>
      <c r="H376" s="14"/>
      <c r="I376" s="24">
        <f>Cenník[[#This Row],[Kód]]</f>
        <v>4968</v>
      </c>
      <c r="J376" s="25">
        <f>Výskyt[[#This Row],[1]]</f>
        <v>0</v>
      </c>
      <c r="K376" s="25" t="str">
        <f>IFERROR(RANK(Výskyt[[#This Row],[kód-P]],Výskyt[kód-P],1),"")</f>
        <v/>
      </c>
      <c r="L376" s="25" t="str">
        <f>IF(Výskyt[[#This Row],[ks]]&gt;0,Výskyt[[#This Row],[Kód]],"")</f>
        <v/>
      </c>
      <c r="M376" s="25">
        <f>IFERROR(VLOOKUP(Výskyt[[#This Row],[Kód]],'Školské potreby'!$C$8:$F$270,4,0),0)+IFERROR(VLOOKUP(Výskyt[[#This Row],[Kód]],'Školské potreby'!$I$8:$L$268,4,0),0)</f>
        <v>0</v>
      </c>
      <c r="N376" s="14"/>
    </row>
    <row r="377" spans="1:14" x14ac:dyDescent="0.2">
      <c r="A377" s="14"/>
      <c r="B377" s="22">
        <v>4969</v>
      </c>
      <c r="C377" s="14" t="s">
        <v>296</v>
      </c>
      <c r="D377" s="14">
        <f>Cenník[[#This Row],[Kód]]</f>
        <v>4969</v>
      </c>
      <c r="E377" s="23">
        <v>0.68</v>
      </c>
      <c r="F377" s="14"/>
      <c r="G377" s="14" t="s">
        <v>463</v>
      </c>
      <c r="H377" s="14"/>
      <c r="I377" s="24">
        <f>Cenník[[#This Row],[Kód]]</f>
        <v>4969</v>
      </c>
      <c r="J377" s="25">
        <f>Výskyt[[#This Row],[1]]</f>
        <v>0</v>
      </c>
      <c r="K377" s="25" t="str">
        <f>IFERROR(RANK(Výskyt[[#This Row],[kód-P]],Výskyt[kód-P],1),"")</f>
        <v/>
      </c>
      <c r="L377" s="25" t="str">
        <f>IF(Výskyt[[#This Row],[ks]]&gt;0,Výskyt[[#This Row],[Kód]],"")</f>
        <v/>
      </c>
      <c r="M377" s="25">
        <f>IFERROR(VLOOKUP(Výskyt[[#This Row],[Kód]],'Školské potreby'!$C$8:$F$270,4,0),0)+IFERROR(VLOOKUP(Výskyt[[#This Row],[Kód]],'Školské potreby'!$I$8:$L$268,4,0),0)</f>
        <v>0</v>
      </c>
      <c r="N377" s="14"/>
    </row>
    <row r="378" spans="1:14" x14ac:dyDescent="0.2">
      <c r="A378" s="14"/>
      <c r="B378" s="22">
        <v>4970</v>
      </c>
      <c r="C378" s="14" t="s">
        <v>293</v>
      </c>
      <c r="D378" s="14">
        <f>Cenník[[#This Row],[Kód]]</f>
        <v>4970</v>
      </c>
      <c r="E378" s="23">
        <v>0.68</v>
      </c>
      <c r="F378" s="14"/>
      <c r="G378" s="14" t="s">
        <v>464</v>
      </c>
      <c r="H378" s="14"/>
      <c r="I378" s="24">
        <f>Cenník[[#This Row],[Kód]]</f>
        <v>4970</v>
      </c>
      <c r="J378" s="25">
        <f>Výskyt[[#This Row],[1]]</f>
        <v>0</v>
      </c>
      <c r="K378" s="25" t="str">
        <f>IFERROR(RANK(Výskyt[[#This Row],[kód-P]],Výskyt[kód-P],1),"")</f>
        <v/>
      </c>
      <c r="L378" s="25" t="str">
        <f>IF(Výskyt[[#This Row],[ks]]&gt;0,Výskyt[[#This Row],[Kód]],"")</f>
        <v/>
      </c>
      <c r="M378" s="25">
        <f>IFERROR(VLOOKUP(Výskyt[[#This Row],[Kód]],'Školské potreby'!$C$8:$F$270,4,0),0)+IFERROR(VLOOKUP(Výskyt[[#This Row],[Kód]],'Školské potreby'!$I$8:$L$268,4,0),0)</f>
        <v>0</v>
      </c>
      <c r="N378" s="14"/>
    </row>
    <row r="379" spans="1:14" x14ac:dyDescent="0.2">
      <c r="A379" s="14"/>
      <c r="B379" s="22">
        <v>4971</v>
      </c>
      <c r="C379" s="14" t="s">
        <v>290</v>
      </c>
      <c r="D379" s="14">
        <f>Cenník[[#This Row],[Kód]]</f>
        <v>4971</v>
      </c>
      <c r="E379" s="23">
        <v>0.68</v>
      </c>
      <c r="F379" s="14"/>
      <c r="G379" s="14" t="s">
        <v>471</v>
      </c>
      <c r="H379" s="14"/>
      <c r="I379" s="24">
        <f>Cenník[[#This Row],[Kód]]</f>
        <v>4971</v>
      </c>
      <c r="J379" s="25">
        <f>Výskyt[[#This Row],[1]]</f>
        <v>0</v>
      </c>
      <c r="K379" s="25" t="str">
        <f>IFERROR(RANK(Výskyt[[#This Row],[kód-P]],Výskyt[kód-P],1),"")</f>
        <v/>
      </c>
      <c r="L379" s="25" t="str">
        <f>IF(Výskyt[[#This Row],[ks]]&gt;0,Výskyt[[#This Row],[Kód]],"")</f>
        <v/>
      </c>
      <c r="M379" s="25">
        <f>IFERROR(VLOOKUP(Výskyt[[#This Row],[Kód]],'Školské potreby'!$C$8:$F$270,4,0),0)+IFERROR(VLOOKUP(Výskyt[[#This Row],[Kód]],'Školské potreby'!$I$8:$L$268,4,0),0)</f>
        <v>0</v>
      </c>
      <c r="N379" s="14"/>
    </row>
    <row r="380" spans="1:14" x14ac:dyDescent="0.2">
      <c r="A380" s="14"/>
      <c r="B380" s="22">
        <v>4972</v>
      </c>
      <c r="C380" s="14" t="s">
        <v>291</v>
      </c>
      <c r="D380" s="14">
        <f>Cenník[[#This Row],[Kód]]</f>
        <v>4972</v>
      </c>
      <c r="E380" s="23">
        <v>0.68</v>
      </c>
      <c r="F380" s="14"/>
      <c r="G380" s="14" t="s">
        <v>470</v>
      </c>
      <c r="H380" s="14"/>
      <c r="I380" s="24">
        <f>Cenník[[#This Row],[Kód]]</f>
        <v>4972</v>
      </c>
      <c r="J380" s="25">
        <f>Výskyt[[#This Row],[1]]</f>
        <v>0</v>
      </c>
      <c r="K380" s="25" t="str">
        <f>IFERROR(RANK(Výskyt[[#This Row],[kód-P]],Výskyt[kód-P],1),"")</f>
        <v/>
      </c>
      <c r="L380" s="25" t="str">
        <f>IF(Výskyt[[#This Row],[ks]]&gt;0,Výskyt[[#This Row],[Kód]],"")</f>
        <v/>
      </c>
      <c r="M380" s="25">
        <f>IFERROR(VLOOKUP(Výskyt[[#This Row],[Kód]],'Školské potreby'!$C$8:$F$270,4,0),0)+IFERROR(VLOOKUP(Výskyt[[#This Row],[Kód]],'Školské potreby'!$I$8:$L$268,4,0),0)</f>
        <v>0</v>
      </c>
      <c r="N380" s="14"/>
    </row>
    <row r="381" spans="1:14" x14ac:dyDescent="0.2">
      <c r="A381" s="14"/>
      <c r="B381" s="22">
        <v>4973</v>
      </c>
      <c r="C381" s="14" t="s">
        <v>289</v>
      </c>
      <c r="D381" s="14">
        <f>Cenník[[#This Row],[Kód]]</f>
        <v>4973</v>
      </c>
      <c r="E381" s="23">
        <v>0.68</v>
      </c>
      <c r="F381" s="14"/>
      <c r="G381" s="14" t="s">
        <v>469</v>
      </c>
      <c r="H381" s="14"/>
      <c r="I381" s="24">
        <f>Cenník[[#This Row],[Kód]]</f>
        <v>4973</v>
      </c>
      <c r="J381" s="25">
        <f>Výskyt[[#This Row],[1]]</f>
        <v>0</v>
      </c>
      <c r="K381" s="25" t="str">
        <f>IFERROR(RANK(Výskyt[[#This Row],[kód-P]],Výskyt[kód-P],1),"")</f>
        <v/>
      </c>
      <c r="L381" s="25" t="str">
        <f>IF(Výskyt[[#This Row],[ks]]&gt;0,Výskyt[[#This Row],[Kód]],"")</f>
        <v/>
      </c>
      <c r="M381" s="25">
        <f>IFERROR(VLOOKUP(Výskyt[[#This Row],[Kód]],'Školské potreby'!$C$8:$F$270,4,0),0)+IFERROR(VLOOKUP(Výskyt[[#This Row],[Kód]],'Školské potreby'!$I$8:$L$268,4,0),0)</f>
        <v>0</v>
      </c>
      <c r="N381" s="14"/>
    </row>
    <row r="382" spans="1:14" x14ac:dyDescent="0.2">
      <c r="A382" s="14"/>
      <c r="B382" s="22">
        <v>4974</v>
      </c>
      <c r="C382" s="14" t="s">
        <v>297</v>
      </c>
      <c r="D382" s="14">
        <f>Cenník[[#This Row],[Kód]]</f>
        <v>4974</v>
      </c>
      <c r="E382" s="23">
        <v>0.68</v>
      </c>
      <c r="F382" s="14"/>
      <c r="G382" s="14" t="s">
        <v>468</v>
      </c>
      <c r="H382" s="14"/>
      <c r="I382" s="24">
        <f>Cenník[[#This Row],[Kód]]</f>
        <v>4974</v>
      </c>
      <c r="J382" s="25">
        <f>Výskyt[[#This Row],[1]]</f>
        <v>0</v>
      </c>
      <c r="K382" s="25" t="str">
        <f>IFERROR(RANK(Výskyt[[#This Row],[kód-P]],Výskyt[kód-P],1),"")</f>
        <v/>
      </c>
      <c r="L382" s="25" t="str">
        <f>IF(Výskyt[[#This Row],[ks]]&gt;0,Výskyt[[#This Row],[Kód]],"")</f>
        <v/>
      </c>
      <c r="M382" s="25">
        <f>IFERROR(VLOOKUP(Výskyt[[#This Row],[Kód]],'Školské potreby'!$C$8:$F$270,4,0),0)+IFERROR(VLOOKUP(Výskyt[[#This Row],[Kód]],'Školské potreby'!$I$8:$L$268,4,0),0)</f>
        <v>0</v>
      </c>
      <c r="N382" s="14"/>
    </row>
    <row r="383" spans="1:14" x14ac:dyDescent="0.2">
      <c r="A383" s="14"/>
      <c r="B383" s="22">
        <v>4975</v>
      </c>
      <c r="C383" s="14" t="s">
        <v>292</v>
      </c>
      <c r="D383" s="14">
        <f>Cenník[[#This Row],[Kód]]</f>
        <v>4975</v>
      </c>
      <c r="E383" s="23">
        <v>0.68</v>
      </c>
      <c r="F383" s="14"/>
      <c r="G383" s="14" t="s">
        <v>467</v>
      </c>
      <c r="H383" s="14"/>
      <c r="I383" s="24">
        <f>Cenník[[#This Row],[Kód]]</f>
        <v>4975</v>
      </c>
      <c r="J383" s="25">
        <f>Výskyt[[#This Row],[1]]</f>
        <v>0</v>
      </c>
      <c r="K383" s="25" t="str">
        <f>IFERROR(RANK(Výskyt[[#This Row],[kód-P]],Výskyt[kód-P],1),"")</f>
        <v/>
      </c>
      <c r="L383" s="25" t="str">
        <f>IF(Výskyt[[#This Row],[ks]]&gt;0,Výskyt[[#This Row],[Kód]],"")</f>
        <v/>
      </c>
      <c r="M383" s="25">
        <f>IFERROR(VLOOKUP(Výskyt[[#This Row],[Kód]],'Školské potreby'!$C$8:$F$270,4,0),0)+IFERROR(VLOOKUP(Výskyt[[#This Row],[Kód]],'Školské potreby'!$I$8:$L$268,4,0),0)</f>
        <v>0</v>
      </c>
      <c r="N383" s="14"/>
    </row>
    <row r="384" spans="1:14" x14ac:dyDescent="0.2">
      <c r="A384" s="14"/>
      <c r="B384" s="22">
        <v>4976</v>
      </c>
      <c r="C384" s="14" t="s">
        <v>295</v>
      </c>
      <c r="D384" s="14">
        <f>Cenník[[#This Row],[Kód]]</f>
        <v>4976</v>
      </c>
      <c r="E384" s="23">
        <v>0.68</v>
      </c>
      <c r="F384" s="14"/>
      <c r="G384" s="14" t="s">
        <v>466</v>
      </c>
      <c r="H384" s="14"/>
      <c r="I384" s="24">
        <f>Cenník[[#This Row],[Kód]]</f>
        <v>4976</v>
      </c>
      <c r="J384" s="25">
        <f>Výskyt[[#This Row],[1]]</f>
        <v>0</v>
      </c>
      <c r="K384" s="25" t="str">
        <f>IFERROR(RANK(Výskyt[[#This Row],[kód-P]],Výskyt[kód-P],1),"")</f>
        <v/>
      </c>
      <c r="L384" s="25" t="str">
        <f>IF(Výskyt[[#This Row],[ks]]&gt;0,Výskyt[[#This Row],[Kód]],"")</f>
        <v/>
      </c>
      <c r="M384" s="25">
        <f>IFERROR(VLOOKUP(Výskyt[[#This Row],[Kód]],'Školské potreby'!$C$8:$F$270,4,0),0)+IFERROR(VLOOKUP(Výskyt[[#This Row],[Kód]],'Školské potreby'!$I$8:$L$268,4,0),0)</f>
        <v>0</v>
      </c>
      <c r="N384" s="14"/>
    </row>
    <row r="385" spans="1:14" x14ac:dyDescent="0.2">
      <c r="A385" s="14"/>
      <c r="B385" s="22">
        <v>4977</v>
      </c>
      <c r="C385" s="14" t="s">
        <v>294</v>
      </c>
      <c r="D385" s="14">
        <f>Cenník[[#This Row],[Kód]]</f>
        <v>4977</v>
      </c>
      <c r="E385" s="23">
        <v>0.68</v>
      </c>
      <c r="F385" s="14"/>
      <c r="G385" s="14" t="s">
        <v>465</v>
      </c>
      <c r="H385" s="14"/>
      <c r="I385" s="24">
        <f>Cenník[[#This Row],[Kód]]</f>
        <v>4977</v>
      </c>
      <c r="J385" s="25">
        <f>Výskyt[[#This Row],[1]]</f>
        <v>0</v>
      </c>
      <c r="K385" s="25" t="str">
        <f>IFERROR(RANK(Výskyt[[#This Row],[kód-P]],Výskyt[kód-P],1),"")</f>
        <v/>
      </c>
      <c r="L385" s="25" t="str">
        <f>IF(Výskyt[[#This Row],[ks]]&gt;0,Výskyt[[#This Row],[Kód]],"")</f>
        <v/>
      </c>
      <c r="M385" s="25">
        <f>IFERROR(VLOOKUP(Výskyt[[#This Row],[Kód]],'Školské potreby'!$C$8:$F$270,4,0),0)+IFERROR(VLOOKUP(Výskyt[[#This Row],[Kód]],'Školské potreby'!$I$8:$L$268,4,0),0)</f>
        <v>0</v>
      </c>
      <c r="N385" s="14"/>
    </row>
    <row r="386" spans="1:14" x14ac:dyDescent="0.2">
      <c r="A386" s="14"/>
      <c r="B386" s="22">
        <v>4980</v>
      </c>
      <c r="C386" s="14" t="s">
        <v>93</v>
      </c>
      <c r="D386" s="14">
        <f>Cenník[[#This Row],[Kód]]</f>
        <v>4980</v>
      </c>
      <c r="E386" s="23">
        <v>7</v>
      </c>
      <c r="F386" s="14"/>
      <c r="G386" s="14" t="s">
        <v>280</v>
      </c>
      <c r="H386" s="14"/>
      <c r="I386" s="24">
        <f>Cenník[[#This Row],[Kód]]</f>
        <v>4980</v>
      </c>
      <c r="J386" s="25">
        <f>Výskyt[[#This Row],[1]]</f>
        <v>0</v>
      </c>
      <c r="K386" s="25" t="str">
        <f>IFERROR(RANK(Výskyt[[#This Row],[kód-P]],Výskyt[kód-P],1),"")</f>
        <v/>
      </c>
      <c r="L386" s="25" t="str">
        <f>IF(Výskyt[[#This Row],[ks]]&gt;0,Výskyt[[#This Row],[Kód]],"")</f>
        <v/>
      </c>
      <c r="M386" s="25">
        <f>IFERROR(VLOOKUP(Výskyt[[#This Row],[Kód]],'Školské potreby'!$C$8:$F$270,4,0),0)+IFERROR(VLOOKUP(Výskyt[[#This Row],[Kód]],'Školské potreby'!$I$8:$L$268,4,0),0)</f>
        <v>0</v>
      </c>
      <c r="N386" s="14"/>
    </row>
    <row r="387" spans="1:14" x14ac:dyDescent="0.2">
      <c r="A387" s="14"/>
      <c r="B387" s="22">
        <v>6500</v>
      </c>
      <c r="C387" s="14" t="s">
        <v>432</v>
      </c>
      <c r="D387" s="14">
        <f>Cenník[[#This Row],[Kód]]</f>
        <v>6500</v>
      </c>
      <c r="E387" s="23">
        <v>0.1</v>
      </c>
      <c r="F387" s="14"/>
      <c r="G387" s="14" t="s">
        <v>272</v>
      </c>
      <c r="H387" s="14"/>
      <c r="I387" s="24">
        <f>Cenník[[#This Row],[Kód]]</f>
        <v>6500</v>
      </c>
      <c r="J387" s="25">
        <f>Výskyt[[#This Row],[1]]</f>
        <v>0</v>
      </c>
      <c r="K387" s="25" t="str">
        <f>IFERROR(RANK(Výskyt[[#This Row],[kód-P]],Výskyt[kód-P],1),"")</f>
        <v/>
      </c>
      <c r="L387" s="25" t="str">
        <f>IF(Výskyt[[#This Row],[ks]]&gt;0,Výskyt[[#This Row],[Kód]],"")</f>
        <v/>
      </c>
      <c r="M387" s="25">
        <f>IFERROR(VLOOKUP(Výskyt[[#This Row],[Kód]],'Školské potreby'!$C$8:$F$270,4,0),0)+IFERROR(VLOOKUP(Výskyt[[#This Row],[Kód]],'Školské potreby'!$I$8:$L$268,4,0),0)</f>
        <v>0</v>
      </c>
      <c r="N387" s="14"/>
    </row>
    <row r="388" spans="1:14" x14ac:dyDescent="0.2">
      <c r="A388" s="14"/>
      <c r="B388" s="22">
        <v>6501</v>
      </c>
      <c r="C388" s="14" t="s">
        <v>433</v>
      </c>
      <c r="D388" s="14">
        <f>Cenník[[#This Row],[Kód]]</f>
        <v>6501</v>
      </c>
      <c r="E388" s="23">
        <v>0.1</v>
      </c>
      <c r="F388" s="14"/>
      <c r="G388" s="14" t="s">
        <v>270</v>
      </c>
      <c r="H388" s="14"/>
      <c r="I388" s="24">
        <f>Cenník[[#This Row],[Kód]]</f>
        <v>6501</v>
      </c>
      <c r="J388" s="25">
        <f>Výskyt[[#This Row],[1]]</f>
        <v>0</v>
      </c>
      <c r="K388" s="25" t="str">
        <f>IFERROR(RANK(Výskyt[[#This Row],[kód-P]],Výskyt[kód-P],1),"")</f>
        <v/>
      </c>
      <c r="L388" s="25" t="str">
        <f>IF(Výskyt[[#This Row],[ks]]&gt;0,Výskyt[[#This Row],[Kód]],"")</f>
        <v/>
      </c>
      <c r="M388" s="25">
        <f>IFERROR(VLOOKUP(Výskyt[[#This Row],[Kód]],'Školské potreby'!$C$8:$F$270,4,0),0)+IFERROR(VLOOKUP(Výskyt[[#This Row],[Kód]],'Školské potreby'!$I$8:$L$268,4,0),0)</f>
        <v>0</v>
      </c>
      <c r="N388" s="14"/>
    </row>
    <row r="389" spans="1:14" x14ac:dyDescent="0.2">
      <c r="A389" s="14"/>
      <c r="B389" s="22">
        <v>6502</v>
      </c>
      <c r="C389" s="14" t="s">
        <v>434</v>
      </c>
      <c r="D389" s="14">
        <f>Cenník[[#This Row],[Kód]]</f>
        <v>6502</v>
      </c>
      <c r="E389" s="23">
        <v>0.1</v>
      </c>
      <c r="F389" s="14"/>
      <c r="G389" s="14" t="s">
        <v>276</v>
      </c>
      <c r="H389" s="14"/>
      <c r="I389" s="24">
        <f>Cenník[[#This Row],[Kód]]</f>
        <v>6502</v>
      </c>
      <c r="J389" s="25">
        <f>Výskyt[[#This Row],[1]]</f>
        <v>0</v>
      </c>
      <c r="K389" s="25" t="str">
        <f>IFERROR(RANK(Výskyt[[#This Row],[kód-P]],Výskyt[kód-P],1),"")</f>
        <v/>
      </c>
      <c r="L389" s="25" t="str">
        <f>IF(Výskyt[[#This Row],[ks]]&gt;0,Výskyt[[#This Row],[Kód]],"")</f>
        <v/>
      </c>
      <c r="M389" s="25">
        <f>IFERROR(VLOOKUP(Výskyt[[#This Row],[Kód]],'Školské potreby'!$C$8:$F$270,4,0),0)+IFERROR(VLOOKUP(Výskyt[[#This Row],[Kód]],'Školské potreby'!$I$8:$L$268,4,0),0)</f>
        <v>0</v>
      </c>
      <c r="N389" s="14"/>
    </row>
    <row r="390" spans="1:14" x14ac:dyDescent="0.2">
      <c r="A390" s="14"/>
      <c r="B390" s="22">
        <v>6503</v>
      </c>
      <c r="C390" s="14" t="s">
        <v>435</v>
      </c>
      <c r="D390" s="14">
        <f>Cenník[[#This Row],[Kód]]</f>
        <v>6503</v>
      </c>
      <c r="E390" s="23">
        <v>0.1</v>
      </c>
      <c r="F390" s="14"/>
      <c r="G390" s="14" t="s">
        <v>278</v>
      </c>
      <c r="H390" s="14"/>
      <c r="I390" s="24">
        <f>Cenník[[#This Row],[Kód]]</f>
        <v>6503</v>
      </c>
      <c r="J390" s="25">
        <f>Výskyt[[#This Row],[1]]</f>
        <v>0</v>
      </c>
      <c r="K390" s="25" t="str">
        <f>IFERROR(RANK(Výskyt[[#This Row],[kód-P]],Výskyt[kód-P],1),"")</f>
        <v/>
      </c>
      <c r="L390" s="25" t="str">
        <f>IF(Výskyt[[#This Row],[ks]]&gt;0,Výskyt[[#This Row],[Kód]],"")</f>
        <v/>
      </c>
      <c r="M390" s="25">
        <f>IFERROR(VLOOKUP(Výskyt[[#This Row],[Kód]],'Školské potreby'!$C$8:$F$270,4,0),0)+IFERROR(VLOOKUP(Výskyt[[#This Row],[Kód]],'Školské potreby'!$I$8:$L$268,4,0),0)</f>
        <v>0</v>
      </c>
      <c r="N390" s="14"/>
    </row>
    <row r="391" spans="1:14" x14ac:dyDescent="0.2">
      <c r="A391" s="14"/>
      <c r="B391" s="22">
        <v>6504</v>
      </c>
      <c r="C391" s="14" t="s">
        <v>436</v>
      </c>
      <c r="D391" s="14">
        <f>Cenník[[#This Row],[Kód]]</f>
        <v>6504</v>
      </c>
      <c r="E391" s="23">
        <v>0.1</v>
      </c>
      <c r="F391" s="14"/>
      <c r="G391" s="14" t="s">
        <v>452</v>
      </c>
      <c r="H391" s="14"/>
      <c r="I391" s="24">
        <f>Cenník[[#This Row],[Kód]]</f>
        <v>6504</v>
      </c>
      <c r="J391" s="25">
        <f>Výskyt[[#This Row],[1]]</f>
        <v>0</v>
      </c>
      <c r="K391" s="25" t="str">
        <f>IFERROR(RANK(Výskyt[[#This Row],[kód-P]],Výskyt[kód-P],1),"")</f>
        <v/>
      </c>
      <c r="L391" s="25" t="str">
        <f>IF(Výskyt[[#This Row],[ks]]&gt;0,Výskyt[[#This Row],[Kód]],"")</f>
        <v/>
      </c>
      <c r="M391" s="25">
        <f>IFERROR(VLOOKUP(Výskyt[[#This Row],[Kód]],'Školské potreby'!$C$8:$F$270,4,0),0)+IFERROR(VLOOKUP(Výskyt[[#This Row],[Kód]],'Školské potreby'!$I$8:$L$268,4,0),0)</f>
        <v>0</v>
      </c>
      <c r="N391" s="14"/>
    </row>
    <row r="392" spans="1:14" x14ac:dyDescent="0.2">
      <c r="A392" s="14"/>
      <c r="B392" s="22">
        <v>6505</v>
      </c>
      <c r="C392" s="14" t="s">
        <v>437</v>
      </c>
      <c r="D392" s="14">
        <f>Cenník[[#This Row],[Kód]]</f>
        <v>6505</v>
      </c>
      <c r="E392" s="23">
        <v>0.1</v>
      </c>
      <c r="F392" s="14"/>
      <c r="G392" s="14" t="s">
        <v>453</v>
      </c>
      <c r="H392" s="14"/>
      <c r="I392" s="24">
        <f>Cenník[[#This Row],[Kód]]</f>
        <v>6505</v>
      </c>
      <c r="J392" s="25">
        <f>Výskyt[[#This Row],[1]]</f>
        <v>0</v>
      </c>
      <c r="K392" s="25" t="str">
        <f>IFERROR(RANK(Výskyt[[#This Row],[kód-P]],Výskyt[kód-P],1),"")</f>
        <v/>
      </c>
      <c r="L392" s="25" t="str">
        <f>IF(Výskyt[[#This Row],[ks]]&gt;0,Výskyt[[#This Row],[Kód]],"")</f>
        <v/>
      </c>
      <c r="M392" s="25">
        <f>IFERROR(VLOOKUP(Výskyt[[#This Row],[Kód]],'Školské potreby'!$C$8:$F$270,4,0),0)+IFERROR(VLOOKUP(Výskyt[[#This Row],[Kód]],'Školské potreby'!$I$8:$L$268,4,0),0)</f>
        <v>0</v>
      </c>
      <c r="N392" s="14"/>
    </row>
    <row r="393" spans="1:14" x14ac:dyDescent="0.2">
      <c r="A393" s="14"/>
      <c r="B393" s="22">
        <v>6506</v>
      </c>
      <c r="C393" s="14" t="s">
        <v>438</v>
      </c>
      <c r="D393" s="14">
        <f>Cenník[[#This Row],[Kód]]</f>
        <v>6506</v>
      </c>
      <c r="E393" s="23">
        <v>0.1</v>
      </c>
      <c r="F393" s="14"/>
      <c r="G393" s="14" t="s">
        <v>454</v>
      </c>
      <c r="H393" s="14"/>
      <c r="I393" s="24">
        <f>Cenník[[#This Row],[Kód]]</f>
        <v>6506</v>
      </c>
      <c r="J393" s="25">
        <f>Výskyt[[#This Row],[1]]</f>
        <v>0</v>
      </c>
      <c r="K393" s="25" t="str">
        <f>IFERROR(RANK(Výskyt[[#This Row],[kód-P]],Výskyt[kód-P],1),"")</f>
        <v/>
      </c>
      <c r="L393" s="25" t="str">
        <f>IF(Výskyt[[#This Row],[ks]]&gt;0,Výskyt[[#This Row],[Kód]],"")</f>
        <v/>
      </c>
      <c r="M393" s="25">
        <f>IFERROR(VLOOKUP(Výskyt[[#This Row],[Kód]],'Školské potreby'!$C$8:$F$270,4,0),0)+IFERROR(VLOOKUP(Výskyt[[#This Row],[Kód]],'Školské potreby'!$I$8:$L$268,4,0),0)</f>
        <v>0</v>
      </c>
      <c r="N393" s="14"/>
    </row>
    <row r="394" spans="1:14" x14ac:dyDescent="0.2">
      <c r="A394" s="14"/>
      <c r="B394" s="22">
        <v>6507</v>
      </c>
      <c r="C394" s="14" t="s">
        <v>439</v>
      </c>
      <c r="D394" s="14">
        <f>Cenník[[#This Row],[Kód]]</f>
        <v>6507</v>
      </c>
      <c r="E394" s="23">
        <v>0.1</v>
      </c>
      <c r="F394" s="14"/>
      <c r="G394" s="14" t="s">
        <v>461</v>
      </c>
      <c r="H394" s="14"/>
      <c r="I394" s="24">
        <f>Cenník[[#This Row],[Kód]]</f>
        <v>6507</v>
      </c>
      <c r="J394" s="25">
        <f>Výskyt[[#This Row],[1]]</f>
        <v>0</v>
      </c>
      <c r="K394" s="25" t="str">
        <f>IFERROR(RANK(Výskyt[[#This Row],[kód-P]],Výskyt[kód-P],1),"")</f>
        <v/>
      </c>
      <c r="L394" s="25" t="str">
        <f>IF(Výskyt[[#This Row],[ks]]&gt;0,Výskyt[[#This Row],[Kód]],"")</f>
        <v/>
      </c>
      <c r="M394" s="25">
        <f>IFERROR(VLOOKUP(Výskyt[[#This Row],[Kód]],'Školské potreby'!$C$8:$F$270,4,0),0)+IFERROR(VLOOKUP(Výskyt[[#This Row],[Kód]],'Školské potreby'!$I$8:$L$268,4,0),0)</f>
        <v>0</v>
      </c>
      <c r="N394" s="14"/>
    </row>
    <row r="395" spans="1:14" x14ac:dyDescent="0.2">
      <c r="A395" s="14"/>
      <c r="B395" s="22">
        <v>6508</v>
      </c>
      <c r="C395" s="14" t="s">
        <v>440</v>
      </c>
      <c r="D395" s="14">
        <f>Cenník[[#This Row],[Kód]]</f>
        <v>6508</v>
      </c>
      <c r="E395" s="23">
        <v>0.1</v>
      </c>
      <c r="F395" s="14"/>
      <c r="G395" s="14" t="s">
        <v>460</v>
      </c>
      <c r="H395" s="14"/>
      <c r="I395" s="24">
        <f>Cenník[[#This Row],[Kód]]</f>
        <v>6508</v>
      </c>
      <c r="J395" s="25">
        <f>Výskyt[[#This Row],[1]]</f>
        <v>0</v>
      </c>
      <c r="K395" s="25" t="str">
        <f>IFERROR(RANK(Výskyt[[#This Row],[kód-P]],Výskyt[kód-P],1),"")</f>
        <v/>
      </c>
      <c r="L395" s="25" t="str">
        <f>IF(Výskyt[[#This Row],[ks]]&gt;0,Výskyt[[#This Row],[Kód]],"")</f>
        <v/>
      </c>
      <c r="M395" s="25">
        <f>IFERROR(VLOOKUP(Výskyt[[#This Row],[Kód]],'Školské potreby'!$C$8:$F$270,4,0),0)+IFERROR(VLOOKUP(Výskyt[[#This Row],[Kód]],'Školské potreby'!$I$8:$L$268,4,0),0)</f>
        <v>0</v>
      </c>
      <c r="N395" s="14"/>
    </row>
    <row r="396" spans="1:14" x14ac:dyDescent="0.2">
      <c r="A396" s="14"/>
      <c r="B396" s="22">
        <v>6509</v>
      </c>
      <c r="C396" s="14" t="s">
        <v>441</v>
      </c>
      <c r="D396" s="14">
        <f>Cenník[[#This Row],[Kód]]</f>
        <v>6509</v>
      </c>
      <c r="E396" s="23">
        <v>0.1</v>
      </c>
      <c r="F396" s="14"/>
      <c r="G396" s="14" t="s">
        <v>459</v>
      </c>
      <c r="H396" s="14"/>
      <c r="I396" s="24">
        <f>Cenník[[#This Row],[Kód]]</f>
        <v>6509</v>
      </c>
      <c r="J396" s="25">
        <f>Výskyt[[#This Row],[1]]</f>
        <v>0</v>
      </c>
      <c r="K396" s="25" t="str">
        <f>IFERROR(RANK(Výskyt[[#This Row],[kód-P]],Výskyt[kód-P],1),"")</f>
        <v/>
      </c>
      <c r="L396" s="25" t="str">
        <f>IF(Výskyt[[#This Row],[ks]]&gt;0,Výskyt[[#This Row],[Kód]],"")</f>
        <v/>
      </c>
      <c r="M396" s="25">
        <f>IFERROR(VLOOKUP(Výskyt[[#This Row],[Kód]],'Školské potreby'!$C$8:$F$270,4,0),0)+IFERROR(VLOOKUP(Výskyt[[#This Row],[Kód]],'Školské potreby'!$I$8:$L$268,4,0),0)</f>
        <v>0</v>
      </c>
      <c r="N396" s="14"/>
    </row>
    <row r="397" spans="1:14" x14ac:dyDescent="0.2">
      <c r="A397" s="14"/>
      <c r="B397" s="22">
        <v>6510</v>
      </c>
      <c r="C397" s="14" t="s">
        <v>478</v>
      </c>
      <c r="D397" s="14">
        <f>Cenník[[#This Row],[Kód]]</f>
        <v>6510</v>
      </c>
      <c r="E397" s="23">
        <v>0.42</v>
      </c>
      <c r="F397" s="14"/>
      <c r="G397" s="14" t="s">
        <v>458</v>
      </c>
      <c r="H397" s="14"/>
      <c r="I397" s="24">
        <f>Cenník[[#This Row],[Kód]]</f>
        <v>6510</v>
      </c>
      <c r="J397" s="25">
        <f>Výskyt[[#This Row],[1]]</f>
        <v>0</v>
      </c>
      <c r="K397" s="25" t="str">
        <f>IFERROR(RANK(Výskyt[[#This Row],[kód-P]],Výskyt[kód-P],1),"")</f>
        <v/>
      </c>
      <c r="L397" s="25" t="str">
        <f>IF(Výskyt[[#This Row],[ks]]&gt;0,Výskyt[[#This Row],[Kód]],"")</f>
        <v/>
      </c>
      <c r="M397" s="25">
        <f>IFERROR(VLOOKUP(Výskyt[[#This Row],[Kód]],'Školské potreby'!$C$8:$F$270,4,0),0)+IFERROR(VLOOKUP(Výskyt[[#This Row],[Kód]],'Školské potreby'!$I$8:$L$268,4,0),0)</f>
        <v>0</v>
      </c>
      <c r="N397" s="14"/>
    </row>
    <row r="398" spans="1:14" x14ac:dyDescent="0.2">
      <c r="A398" s="14"/>
      <c r="B398" s="22">
        <v>6511</v>
      </c>
      <c r="C398" s="14" t="s">
        <v>479</v>
      </c>
      <c r="D398" s="14">
        <f>Cenník[[#This Row],[Kód]]</f>
        <v>6511</v>
      </c>
      <c r="E398" s="23">
        <v>0.42</v>
      </c>
      <c r="F398" s="14"/>
      <c r="G398" s="14" t="s">
        <v>457</v>
      </c>
      <c r="H398" s="14"/>
      <c r="I398" s="24">
        <f>Cenník[[#This Row],[Kód]]</f>
        <v>6511</v>
      </c>
      <c r="J398" s="25">
        <f>Výskyt[[#This Row],[1]]</f>
        <v>0</v>
      </c>
      <c r="K398" s="25" t="str">
        <f>IFERROR(RANK(Výskyt[[#This Row],[kód-P]],Výskyt[kód-P],1),"")</f>
        <v/>
      </c>
      <c r="L398" s="25" t="str">
        <f>IF(Výskyt[[#This Row],[ks]]&gt;0,Výskyt[[#This Row],[Kód]],"")</f>
        <v/>
      </c>
      <c r="M398" s="25">
        <f>IFERROR(VLOOKUP(Výskyt[[#This Row],[Kód]],'Školské potreby'!$C$8:$F$270,4,0),0)+IFERROR(VLOOKUP(Výskyt[[#This Row],[Kód]],'Školské potreby'!$I$8:$L$268,4,0),0)</f>
        <v>0</v>
      </c>
      <c r="N398" s="14"/>
    </row>
    <row r="399" spans="1:14" x14ac:dyDescent="0.2">
      <c r="A399" s="14"/>
      <c r="B399" s="22">
        <v>6512</v>
      </c>
      <c r="C399" s="14" t="s">
        <v>480</v>
      </c>
      <c r="D399" s="14">
        <f>Cenník[[#This Row],[Kód]]</f>
        <v>6512</v>
      </c>
      <c r="E399" s="23">
        <v>0.42</v>
      </c>
      <c r="F399" s="14"/>
      <c r="G399" s="14" t="s">
        <v>456</v>
      </c>
      <c r="H399" s="14"/>
      <c r="I399" s="24">
        <f>Cenník[[#This Row],[Kód]]</f>
        <v>6512</v>
      </c>
      <c r="J399" s="25">
        <f>Výskyt[[#This Row],[1]]</f>
        <v>0</v>
      </c>
      <c r="K399" s="25" t="str">
        <f>IFERROR(RANK(Výskyt[[#This Row],[kód-P]],Výskyt[kód-P],1),"")</f>
        <v/>
      </c>
      <c r="L399" s="25" t="str">
        <f>IF(Výskyt[[#This Row],[ks]]&gt;0,Výskyt[[#This Row],[Kód]],"")</f>
        <v/>
      </c>
      <c r="M399" s="25">
        <f>IFERROR(VLOOKUP(Výskyt[[#This Row],[Kód]],'Školské potreby'!$C$8:$F$270,4,0),0)+IFERROR(VLOOKUP(Výskyt[[#This Row],[Kód]],'Školské potreby'!$I$8:$L$268,4,0),0)</f>
        <v>0</v>
      </c>
      <c r="N399" s="14"/>
    </row>
    <row r="400" spans="1:14" x14ac:dyDescent="0.2">
      <c r="A400" s="14"/>
      <c r="B400" s="22">
        <v>6513</v>
      </c>
      <c r="C400" s="14" t="s">
        <v>481</v>
      </c>
      <c r="D400" s="14">
        <f>Cenník[[#This Row],[Kód]]</f>
        <v>6513</v>
      </c>
      <c r="E400" s="23">
        <v>0.42</v>
      </c>
      <c r="F400" s="14"/>
      <c r="G400" s="14" t="s">
        <v>455</v>
      </c>
      <c r="H400" s="14"/>
      <c r="I400" s="24">
        <f>Cenník[[#This Row],[Kód]]</f>
        <v>6513</v>
      </c>
      <c r="J400" s="25">
        <f>Výskyt[[#This Row],[1]]</f>
        <v>0</v>
      </c>
      <c r="K400" s="25" t="str">
        <f>IFERROR(RANK(Výskyt[[#This Row],[kód-P]],Výskyt[kód-P],1),"")</f>
        <v/>
      </c>
      <c r="L400" s="25" t="str">
        <f>IF(Výskyt[[#This Row],[ks]]&gt;0,Výskyt[[#This Row],[Kód]],"")</f>
        <v/>
      </c>
      <c r="M400" s="25">
        <f>IFERROR(VLOOKUP(Výskyt[[#This Row],[Kód]],'Školské potreby'!$C$8:$F$270,4,0),0)+IFERROR(VLOOKUP(Výskyt[[#This Row],[Kód]],'Školské potreby'!$I$8:$L$268,4,0),0)</f>
        <v>0</v>
      </c>
      <c r="N400" s="14"/>
    </row>
    <row r="401" spans="1:14" x14ac:dyDescent="0.2">
      <c r="A401" s="14"/>
      <c r="B401" s="22">
        <v>6514</v>
      </c>
      <c r="C401" s="14" t="s">
        <v>482</v>
      </c>
      <c r="D401" s="14">
        <f>Cenník[[#This Row],[Kód]]</f>
        <v>6514</v>
      </c>
      <c r="E401" s="23">
        <v>0.42</v>
      </c>
      <c r="F401" s="14"/>
      <c r="G401" s="14" t="s">
        <v>279</v>
      </c>
      <c r="H401" s="14"/>
      <c r="I401" s="24">
        <f>Cenník[[#This Row],[Kód]]</f>
        <v>6514</v>
      </c>
      <c r="J401" s="25">
        <f>Výskyt[[#This Row],[1]]</f>
        <v>0</v>
      </c>
      <c r="K401" s="25" t="str">
        <f>IFERROR(RANK(Výskyt[[#This Row],[kód-P]],Výskyt[kód-P],1),"")</f>
        <v/>
      </c>
      <c r="L401" s="25" t="str">
        <f>IF(Výskyt[[#This Row],[ks]]&gt;0,Výskyt[[#This Row],[Kód]],"")</f>
        <v/>
      </c>
      <c r="M401" s="25">
        <f>IFERROR(VLOOKUP(Výskyt[[#This Row],[Kód]],'Školské potreby'!$C$8:$F$270,4,0),0)+IFERROR(VLOOKUP(Výskyt[[#This Row],[Kód]],'Školské potreby'!$I$8:$L$268,4,0),0)</f>
        <v>0</v>
      </c>
      <c r="N401" s="14"/>
    </row>
    <row r="402" spans="1:14" x14ac:dyDescent="0.2">
      <c r="A402" s="14"/>
      <c r="B402" s="22">
        <v>6515</v>
      </c>
      <c r="C402" s="14" t="s">
        <v>483</v>
      </c>
      <c r="D402" s="14">
        <f>Cenník[[#This Row],[Kód]]</f>
        <v>6515</v>
      </c>
      <c r="E402" s="23">
        <v>0.42</v>
      </c>
      <c r="F402" s="14"/>
      <c r="G402" s="14" t="s">
        <v>392</v>
      </c>
      <c r="H402" s="14"/>
      <c r="I402" s="24">
        <f>Cenník[[#This Row],[Kód]]</f>
        <v>6515</v>
      </c>
      <c r="J402" s="25">
        <f>Výskyt[[#This Row],[1]]</f>
        <v>0</v>
      </c>
      <c r="K402" s="25" t="str">
        <f>IFERROR(RANK(Výskyt[[#This Row],[kód-P]],Výskyt[kód-P],1),"")</f>
        <v/>
      </c>
      <c r="L402" s="25" t="str">
        <f>IF(Výskyt[[#This Row],[ks]]&gt;0,Výskyt[[#This Row],[Kód]],"")</f>
        <v/>
      </c>
      <c r="M402" s="25">
        <f>IFERROR(VLOOKUP(Výskyt[[#This Row],[Kód]],'Školské potreby'!$C$8:$F$270,4,0),0)+IFERROR(VLOOKUP(Výskyt[[#This Row],[Kód]],'Školské potreby'!$I$8:$L$268,4,0),0)</f>
        <v>0</v>
      </c>
      <c r="N402" s="14"/>
    </row>
    <row r="403" spans="1:14" x14ac:dyDescent="0.2">
      <c r="A403" s="14"/>
      <c r="B403" s="22">
        <v>6516</v>
      </c>
      <c r="C403" s="14" t="s">
        <v>484</v>
      </c>
      <c r="D403" s="14">
        <f>Cenník[[#This Row],[Kód]]</f>
        <v>6516</v>
      </c>
      <c r="E403" s="23">
        <v>0.42</v>
      </c>
      <c r="F403" s="14"/>
      <c r="G403" s="14" t="s">
        <v>69</v>
      </c>
      <c r="H403" s="14"/>
      <c r="I403" s="24">
        <f>Cenník[[#This Row],[Kód]]</f>
        <v>6516</v>
      </c>
      <c r="J403" s="25">
        <f>Výskyt[[#This Row],[1]]</f>
        <v>0</v>
      </c>
      <c r="K403" s="25" t="str">
        <f>IFERROR(RANK(Výskyt[[#This Row],[kód-P]],Výskyt[kód-P],1),"")</f>
        <v/>
      </c>
      <c r="L403" s="25" t="str">
        <f>IF(Výskyt[[#This Row],[ks]]&gt;0,Výskyt[[#This Row],[Kód]],"")</f>
        <v/>
      </c>
      <c r="M403" s="25">
        <f>IFERROR(VLOOKUP(Výskyt[[#This Row],[Kód]],'Školské potreby'!$C$8:$F$270,4,0),0)+IFERROR(VLOOKUP(Výskyt[[#This Row],[Kód]],'Školské potreby'!$I$8:$L$268,4,0),0)</f>
        <v>0</v>
      </c>
      <c r="N403" s="14"/>
    </row>
    <row r="404" spans="1:14" x14ac:dyDescent="0.2">
      <c r="A404" s="14"/>
      <c r="B404" s="22">
        <v>6517</v>
      </c>
      <c r="C404" s="14" t="s">
        <v>485</v>
      </c>
      <c r="D404" s="14">
        <f>Cenník[[#This Row],[Kód]]</f>
        <v>6517</v>
      </c>
      <c r="E404" s="23">
        <v>0.42</v>
      </c>
      <c r="F404" s="14"/>
      <c r="G404" s="14" t="s">
        <v>209</v>
      </c>
      <c r="H404" s="14"/>
      <c r="I404" s="24">
        <f>Cenník[[#This Row],[Kód]]</f>
        <v>6517</v>
      </c>
      <c r="J404" s="25">
        <f>Výskyt[[#This Row],[1]]</f>
        <v>0</v>
      </c>
      <c r="K404" s="25" t="str">
        <f>IFERROR(RANK(Výskyt[[#This Row],[kód-P]],Výskyt[kód-P],1),"")</f>
        <v/>
      </c>
      <c r="L404" s="25" t="str">
        <f>IF(Výskyt[[#This Row],[ks]]&gt;0,Výskyt[[#This Row],[Kód]],"")</f>
        <v/>
      </c>
      <c r="M404" s="25">
        <f>IFERROR(VLOOKUP(Výskyt[[#This Row],[Kód]],'Školské potreby'!$C$8:$F$270,4,0),0)+IFERROR(VLOOKUP(Výskyt[[#This Row],[Kód]],'Školské potreby'!$I$8:$L$268,4,0),0)</f>
        <v>0</v>
      </c>
      <c r="N404" s="14"/>
    </row>
    <row r="405" spans="1:14" x14ac:dyDescent="0.2">
      <c r="A405" s="14"/>
      <c r="B405" s="22">
        <v>6518</v>
      </c>
      <c r="C405" s="14" t="s">
        <v>486</v>
      </c>
      <c r="D405" s="14">
        <f>Cenník[[#This Row],[Kód]]</f>
        <v>6518</v>
      </c>
      <c r="E405" s="23">
        <v>0.42</v>
      </c>
      <c r="F405" s="14"/>
      <c r="G405" s="14" t="s">
        <v>234</v>
      </c>
      <c r="H405" s="14"/>
      <c r="I405" s="24">
        <f>Cenník[[#This Row],[Kód]]</f>
        <v>6518</v>
      </c>
      <c r="J405" s="25">
        <f>Výskyt[[#This Row],[1]]</f>
        <v>0</v>
      </c>
      <c r="K405" s="25" t="str">
        <f>IFERROR(RANK(Výskyt[[#This Row],[kód-P]],Výskyt[kód-P],1),"")</f>
        <v/>
      </c>
      <c r="L405" s="25" t="str">
        <f>IF(Výskyt[[#This Row],[ks]]&gt;0,Výskyt[[#This Row],[Kód]],"")</f>
        <v/>
      </c>
      <c r="M405" s="25">
        <f>IFERROR(VLOOKUP(Výskyt[[#This Row],[Kód]],'Školské potreby'!$C$8:$F$270,4,0),0)+IFERROR(VLOOKUP(Výskyt[[#This Row],[Kód]],'Školské potreby'!$I$8:$L$268,4,0),0)</f>
        <v>0</v>
      </c>
      <c r="N405" s="14"/>
    </row>
    <row r="406" spans="1:14" x14ac:dyDescent="0.2">
      <c r="A406" s="14"/>
      <c r="B406" s="22">
        <v>6519</v>
      </c>
      <c r="C406" s="14" t="s">
        <v>487</v>
      </c>
      <c r="D406" s="14">
        <f>Cenník[[#This Row],[Kód]]</f>
        <v>6519</v>
      </c>
      <c r="E406" s="23">
        <v>0.42</v>
      </c>
      <c r="F406" s="14"/>
      <c r="G406" s="14" t="s">
        <v>411</v>
      </c>
      <c r="H406" s="14"/>
      <c r="I406" s="24">
        <f>Cenník[[#This Row],[Kód]]</f>
        <v>6519</v>
      </c>
      <c r="J406" s="25">
        <f>Výskyt[[#This Row],[1]]</f>
        <v>0</v>
      </c>
      <c r="K406" s="25" t="str">
        <f>IFERROR(RANK(Výskyt[[#This Row],[kód-P]],Výskyt[kód-P],1),"")</f>
        <v/>
      </c>
      <c r="L406" s="25" t="str">
        <f>IF(Výskyt[[#This Row],[ks]]&gt;0,Výskyt[[#This Row],[Kód]],"")</f>
        <v/>
      </c>
      <c r="M406" s="25">
        <f>IFERROR(VLOOKUP(Výskyt[[#This Row],[Kód]],'Školské potreby'!$C$8:$F$270,4,0),0)+IFERROR(VLOOKUP(Výskyt[[#This Row],[Kód]],'Školské potreby'!$I$8:$L$268,4,0),0)</f>
        <v>0</v>
      </c>
      <c r="N406" s="14"/>
    </row>
    <row r="407" spans="1:14" x14ac:dyDescent="0.2">
      <c r="A407" s="14"/>
      <c r="B407" s="22">
        <v>6520</v>
      </c>
      <c r="C407" s="14" t="s">
        <v>422</v>
      </c>
      <c r="D407" s="14">
        <f>Cenník[[#This Row],[Kód]]</f>
        <v>6520</v>
      </c>
      <c r="E407" s="23">
        <v>0.06</v>
      </c>
      <c r="F407" s="14"/>
      <c r="G407" s="14" t="s">
        <v>212</v>
      </c>
      <c r="H407" s="14"/>
      <c r="I407" s="24">
        <f>Cenník[[#This Row],[Kód]]</f>
        <v>6520</v>
      </c>
      <c r="J407" s="25">
        <f>Výskyt[[#This Row],[1]]</f>
        <v>0</v>
      </c>
      <c r="K407" s="25" t="str">
        <f>IFERROR(RANK(Výskyt[[#This Row],[kód-P]],Výskyt[kód-P],1),"")</f>
        <v/>
      </c>
      <c r="L407" s="25" t="str">
        <f>IF(Výskyt[[#This Row],[ks]]&gt;0,Výskyt[[#This Row],[Kód]],"")</f>
        <v/>
      </c>
      <c r="M407" s="25">
        <f>IFERROR(VLOOKUP(Výskyt[[#This Row],[Kód]],'Školské potreby'!$C$8:$F$270,4,0),0)+IFERROR(VLOOKUP(Výskyt[[#This Row],[Kód]],'Školské potreby'!$I$8:$L$268,4,0),0)</f>
        <v>0</v>
      </c>
      <c r="N407" s="14"/>
    </row>
    <row r="408" spans="1:14" x14ac:dyDescent="0.2">
      <c r="A408" s="14"/>
      <c r="B408" s="22">
        <v>6521</v>
      </c>
      <c r="C408" s="14" t="s">
        <v>423</v>
      </c>
      <c r="D408" s="14">
        <f>Cenník[[#This Row],[Kód]]</f>
        <v>6521</v>
      </c>
      <c r="E408" s="23">
        <v>0.06</v>
      </c>
      <c r="F408" s="14"/>
      <c r="G408" s="14" t="s">
        <v>210</v>
      </c>
      <c r="H408" s="14"/>
      <c r="I408" s="24">
        <f>Cenník[[#This Row],[Kód]]</f>
        <v>6521</v>
      </c>
      <c r="J408" s="25">
        <f>Výskyt[[#This Row],[1]]</f>
        <v>0</v>
      </c>
      <c r="K408" s="25" t="str">
        <f>IFERROR(RANK(Výskyt[[#This Row],[kód-P]],Výskyt[kód-P],1),"")</f>
        <v/>
      </c>
      <c r="L408" s="25" t="str">
        <f>IF(Výskyt[[#This Row],[ks]]&gt;0,Výskyt[[#This Row],[Kód]],"")</f>
        <v/>
      </c>
      <c r="M408" s="25">
        <f>IFERROR(VLOOKUP(Výskyt[[#This Row],[Kód]],'Školské potreby'!$C$8:$F$270,4,0),0)+IFERROR(VLOOKUP(Výskyt[[#This Row],[Kód]],'Školské potreby'!$I$8:$L$268,4,0),0)</f>
        <v>0</v>
      </c>
      <c r="N408" s="14"/>
    </row>
    <row r="409" spans="1:14" x14ac:dyDescent="0.2">
      <c r="A409" s="14"/>
      <c r="B409" s="22">
        <v>6522</v>
      </c>
      <c r="C409" s="14" t="s">
        <v>424</v>
      </c>
      <c r="D409" s="14">
        <f>Cenník[[#This Row],[Kód]]</f>
        <v>6522</v>
      </c>
      <c r="E409" s="23">
        <v>0.06</v>
      </c>
      <c r="F409" s="14"/>
      <c r="G409" s="14" t="s">
        <v>235</v>
      </c>
      <c r="H409" s="14"/>
      <c r="I409" s="24">
        <f>Cenník[[#This Row],[Kód]]</f>
        <v>6522</v>
      </c>
      <c r="J409" s="25">
        <f>Výskyt[[#This Row],[1]]</f>
        <v>0</v>
      </c>
      <c r="K409" s="25" t="str">
        <f>IFERROR(RANK(Výskyt[[#This Row],[kód-P]],Výskyt[kód-P],1),"")</f>
        <v/>
      </c>
      <c r="L409" s="25" t="str">
        <f>IF(Výskyt[[#This Row],[ks]]&gt;0,Výskyt[[#This Row],[Kód]],"")</f>
        <v/>
      </c>
      <c r="M409" s="25">
        <f>IFERROR(VLOOKUP(Výskyt[[#This Row],[Kód]],'Školské potreby'!$C$8:$F$270,4,0),0)+IFERROR(VLOOKUP(Výskyt[[#This Row],[Kód]],'Školské potreby'!$I$8:$L$268,4,0),0)</f>
        <v>0</v>
      </c>
      <c r="N409" s="14"/>
    </row>
    <row r="410" spans="1:14" x14ac:dyDescent="0.2">
      <c r="A410" s="14"/>
      <c r="B410" s="22">
        <v>6523</v>
      </c>
      <c r="C410" s="14" t="s">
        <v>425</v>
      </c>
      <c r="D410" s="14">
        <f>Cenník[[#This Row],[Kód]]</f>
        <v>6523</v>
      </c>
      <c r="E410" s="23">
        <v>0.06</v>
      </c>
      <c r="F410" s="14"/>
      <c r="G410" s="14" t="s">
        <v>211</v>
      </c>
      <c r="H410" s="14"/>
      <c r="I410" s="24">
        <f>Cenník[[#This Row],[Kód]]</f>
        <v>6523</v>
      </c>
      <c r="J410" s="25">
        <f>Výskyt[[#This Row],[1]]</f>
        <v>0</v>
      </c>
      <c r="K410" s="25" t="str">
        <f>IFERROR(RANK(Výskyt[[#This Row],[kód-P]],Výskyt[kód-P],1),"")</f>
        <v/>
      </c>
      <c r="L410" s="25" t="str">
        <f>IF(Výskyt[[#This Row],[ks]]&gt;0,Výskyt[[#This Row],[Kód]],"")</f>
        <v/>
      </c>
      <c r="M410" s="25">
        <f>IFERROR(VLOOKUP(Výskyt[[#This Row],[Kód]],'Školské potreby'!$C$8:$F$270,4,0),0)+IFERROR(VLOOKUP(Výskyt[[#This Row],[Kód]],'Školské potreby'!$I$8:$L$268,4,0),0)</f>
        <v>0</v>
      </c>
      <c r="N410" s="14"/>
    </row>
    <row r="411" spans="1:14" x14ac:dyDescent="0.2">
      <c r="A411" s="14"/>
      <c r="B411" s="22">
        <v>6524</v>
      </c>
      <c r="C411" s="14" t="s">
        <v>426</v>
      </c>
      <c r="D411" s="14">
        <f>Cenník[[#This Row],[Kód]]</f>
        <v>6524</v>
      </c>
      <c r="E411" s="23">
        <v>0.06</v>
      </c>
      <c r="F411" s="14"/>
      <c r="G411" s="14" t="s">
        <v>236</v>
      </c>
      <c r="H411" s="14"/>
      <c r="I411" s="24">
        <f>Cenník[[#This Row],[Kód]]</f>
        <v>6524</v>
      </c>
      <c r="J411" s="25">
        <f>Výskyt[[#This Row],[1]]</f>
        <v>0</v>
      </c>
      <c r="K411" s="25" t="str">
        <f>IFERROR(RANK(Výskyt[[#This Row],[kód-P]],Výskyt[kód-P],1),"")</f>
        <v/>
      </c>
      <c r="L411" s="25" t="str">
        <f>IF(Výskyt[[#This Row],[ks]]&gt;0,Výskyt[[#This Row],[Kód]],"")</f>
        <v/>
      </c>
      <c r="M411" s="25">
        <f>IFERROR(VLOOKUP(Výskyt[[#This Row],[Kód]],'Školské potreby'!$C$8:$F$270,4,0),0)+IFERROR(VLOOKUP(Výskyt[[#This Row],[Kód]],'Školské potreby'!$I$8:$L$268,4,0),0)</f>
        <v>0</v>
      </c>
      <c r="N411" s="14"/>
    </row>
    <row r="412" spans="1:14" x14ac:dyDescent="0.2">
      <c r="A412" s="14"/>
      <c r="B412" s="22">
        <v>6525</v>
      </c>
      <c r="C412" s="14" t="s">
        <v>427</v>
      </c>
      <c r="D412" s="14">
        <f>Cenník[[#This Row],[Kód]]</f>
        <v>6525</v>
      </c>
      <c r="E412" s="23">
        <v>0.06</v>
      </c>
      <c r="F412" s="14"/>
      <c r="G412" s="14" t="s">
        <v>213</v>
      </c>
      <c r="H412" s="14"/>
      <c r="I412" s="24">
        <f>Cenník[[#This Row],[Kód]]</f>
        <v>6525</v>
      </c>
      <c r="J412" s="25">
        <f>Výskyt[[#This Row],[1]]</f>
        <v>0</v>
      </c>
      <c r="K412" s="25" t="str">
        <f>IFERROR(RANK(Výskyt[[#This Row],[kód-P]],Výskyt[kód-P],1),"")</f>
        <v/>
      </c>
      <c r="L412" s="25" t="str">
        <f>IF(Výskyt[[#This Row],[ks]]&gt;0,Výskyt[[#This Row],[Kód]],"")</f>
        <v/>
      </c>
      <c r="M412" s="25">
        <f>IFERROR(VLOOKUP(Výskyt[[#This Row],[Kód]],'Školské potreby'!$C$8:$F$270,4,0),0)+IFERROR(VLOOKUP(Výskyt[[#This Row],[Kód]],'Školské potreby'!$I$8:$L$268,4,0),0)</f>
        <v>0</v>
      </c>
      <c r="N412" s="14"/>
    </row>
    <row r="413" spans="1:14" x14ac:dyDescent="0.2">
      <c r="A413" s="14"/>
      <c r="B413" s="22">
        <v>6526</v>
      </c>
      <c r="C413" s="14" t="s">
        <v>428</v>
      </c>
      <c r="D413" s="14">
        <f>Cenník[[#This Row],[Kód]]</f>
        <v>6526</v>
      </c>
      <c r="E413" s="23">
        <v>0.06</v>
      </c>
      <c r="F413" s="14"/>
      <c r="G413" s="14" t="s">
        <v>214</v>
      </c>
      <c r="H413" s="14"/>
      <c r="I413" s="24">
        <f>Cenník[[#This Row],[Kód]]</f>
        <v>6526</v>
      </c>
      <c r="J413" s="25">
        <f>Výskyt[[#This Row],[1]]</f>
        <v>0</v>
      </c>
      <c r="K413" s="25" t="str">
        <f>IFERROR(RANK(Výskyt[[#This Row],[kód-P]],Výskyt[kód-P],1),"")</f>
        <v/>
      </c>
      <c r="L413" s="25" t="str">
        <f>IF(Výskyt[[#This Row],[ks]]&gt;0,Výskyt[[#This Row],[Kód]],"")</f>
        <v/>
      </c>
      <c r="M413" s="25">
        <f>IFERROR(VLOOKUP(Výskyt[[#This Row],[Kód]],'Školské potreby'!$C$8:$F$270,4,0),0)+IFERROR(VLOOKUP(Výskyt[[#This Row],[Kód]],'Školské potreby'!$I$8:$L$268,4,0),0)</f>
        <v>0</v>
      </c>
      <c r="N413" s="14"/>
    </row>
    <row r="414" spans="1:14" x14ac:dyDescent="0.2">
      <c r="A414" s="14"/>
      <c r="B414" s="22">
        <v>6527</v>
      </c>
      <c r="C414" s="14" t="s">
        <v>429</v>
      </c>
      <c r="D414" s="14">
        <f>Cenník[[#This Row],[Kód]]</f>
        <v>6527</v>
      </c>
      <c r="E414" s="23">
        <v>0.06</v>
      </c>
      <c r="F414" s="14"/>
      <c r="G414" s="14" t="s">
        <v>237</v>
      </c>
      <c r="H414" s="14"/>
      <c r="I414" s="24">
        <f>Cenník[[#This Row],[Kód]]</f>
        <v>6527</v>
      </c>
      <c r="J414" s="25">
        <f>Výskyt[[#This Row],[1]]</f>
        <v>0</v>
      </c>
      <c r="K414" s="25" t="str">
        <f>IFERROR(RANK(Výskyt[[#This Row],[kód-P]],Výskyt[kód-P],1),"")</f>
        <v/>
      </c>
      <c r="L414" s="25" t="str">
        <f>IF(Výskyt[[#This Row],[ks]]&gt;0,Výskyt[[#This Row],[Kód]],"")</f>
        <v/>
      </c>
      <c r="M414" s="25">
        <f>IFERROR(VLOOKUP(Výskyt[[#This Row],[Kód]],'Školské potreby'!$C$8:$F$270,4,0),0)+IFERROR(VLOOKUP(Výskyt[[#This Row],[Kód]],'Školské potreby'!$I$8:$L$268,4,0),0)</f>
        <v>0</v>
      </c>
      <c r="N414" s="14"/>
    </row>
    <row r="415" spans="1:14" x14ac:dyDescent="0.2">
      <c r="A415" s="14"/>
      <c r="B415" s="22">
        <v>6528</v>
      </c>
      <c r="C415" s="14" t="s">
        <v>430</v>
      </c>
      <c r="D415" s="14">
        <f>Cenník[[#This Row],[Kód]]</f>
        <v>6528</v>
      </c>
      <c r="E415" s="23">
        <v>0.06</v>
      </c>
      <c r="F415" s="14"/>
      <c r="G415" s="14" t="s">
        <v>509</v>
      </c>
      <c r="H415" s="14"/>
      <c r="I415" s="24">
        <f>Cenník[[#This Row],[Kód]]</f>
        <v>6528</v>
      </c>
      <c r="J415" s="25">
        <f>Výskyt[[#This Row],[1]]</f>
        <v>0</v>
      </c>
      <c r="K415" s="25" t="str">
        <f>IFERROR(RANK(Výskyt[[#This Row],[kód-P]],Výskyt[kód-P],1),"")</f>
        <v/>
      </c>
      <c r="L415" s="25" t="str">
        <f>IF(Výskyt[[#This Row],[ks]]&gt;0,Výskyt[[#This Row],[Kód]],"")</f>
        <v/>
      </c>
      <c r="M415" s="25">
        <f>IFERROR(VLOOKUP(Výskyt[[#This Row],[Kód]],'Školské potreby'!$C$8:$F$270,4,0),0)+IFERROR(VLOOKUP(Výskyt[[#This Row],[Kód]],'Školské potreby'!$I$8:$L$268,4,0),0)</f>
        <v>0</v>
      </c>
      <c r="N415" s="14"/>
    </row>
    <row r="416" spans="1:14" x14ac:dyDescent="0.2">
      <c r="A416" s="14"/>
      <c r="B416" s="22">
        <v>6529</v>
      </c>
      <c r="C416" s="14" t="s">
        <v>431</v>
      </c>
      <c r="D416" s="14">
        <f>Cenník[[#This Row],[Kód]]</f>
        <v>6529</v>
      </c>
      <c r="E416" s="23">
        <v>0.06</v>
      </c>
      <c r="F416" s="14"/>
      <c r="G416" s="14" t="s">
        <v>215</v>
      </c>
      <c r="H416" s="14"/>
      <c r="I416" s="24">
        <f>Cenník[[#This Row],[Kód]]</f>
        <v>6529</v>
      </c>
      <c r="J416" s="25">
        <f>Výskyt[[#This Row],[1]]</f>
        <v>0</v>
      </c>
      <c r="K416" s="25" t="str">
        <f>IFERROR(RANK(Výskyt[[#This Row],[kód-P]],Výskyt[kód-P],1),"")</f>
        <v/>
      </c>
      <c r="L416" s="25" t="str">
        <f>IF(Výskyt[[#This Row],[ks]]&gt;0,Výskyt[[#This Row],[Kód]],"")</f>
        <v/>
      </c>
      <c r="M416" s="25">
        <f>IFERROR(VLOOKUP(Výskyt[[#This Row],[Kód]],'Školské potreby'!$C$8:$F$270,4,0),0)+IFERROR(VLOOKUP(Výskyt[[#This Row],[Kód]],'Školské potreby'!$I$8:$L$268,4,0),0)</f>
        <v>0</v>
      </c>
      <c r="N416" s="14"/>
    </row>
    <row r="417" spans="1:14" x14ac:dyDescent="0.2">
      <c r="A417" s="14"/>
      <c r="B417" s="22">
        <v>6530</v>
      </c>
      <c r="C417" s="14" t="s">
        <v>442</v>
      </c>
      <c r="D417" s="14">
        <f>Cenník[[#This Row],[Kód]]</f>
        <v>6530</v>
      </c>
      <c r="E417" s="23">
        <v>0.12</v>
      </c>
      <c r="F417" s="14"/>
      <c r="G417" s="14" t="s">
        <v>238</v>
      </c>
      <c r="H417" s="14"/>
      <c r="I417" s="26">
        <f>Cenník[[#This Row],[Kód]]</f>
        <v>6530</v>
      </c>
      <c r="J417" s="25">
        <f>Výskyt[[#This Row],[1]]</f>
        <v>0</v>
      </c>
      <c r="K417" s="27" t="str">
        <f>IFERROR(RANK(Výskyt[[#This Row],[kód-P]],Výskyt[kód-P],1),"")</f>
        <v/>
      </c>
      <c r="L417" s="27" t="str">
        <f>IF(Výskyt[[#This Row],[ks]]&gt;0,Výskyt[[#This Row],[Kód]],"")</f>
        <v/>
      </c>
      <c r="M417" s="27">
        <f>IFERROR(VLOOKUP(Výskyt[[#This Row],[Kód]],'Školské potreby'!$C$8:$F$270,4,0),0)+IFERROR(VLOOKUP(Výskyt[[#This Row],[Kód]],'Školské potreby'!$I$8:$L$268,4,0),0)</f>
        <v>0</v>
      </c>
      <c r="N417" s="14"/>
    </row>
    <row r="418" spans="1:14" x14ac:dyDescent="0.2">
      <c r="A418" s="14"/>
      <c r="B418" s="22">
        <v>6531</v>
      </c>
      <c r="C418" s="14" t="s">
        <v>443</v>
      </c>
      <c r="D418" s="14">
        <f>Cenník[[#This Row],[Kód]]</f>
        <v>6531</v>
      </c>
      <c r="E418" s="23">
        <v>0.12</v>
      </c>
      <c r="F418" s="14"/>
      <c r="G418" s="14" t="s">
        <v>216</v>
      </c>
      <c r="H418" s="14"/>
      <c r="I418" s="26">
        <f>Cenník[[#This Row],[Kód]]</f>
        <v>6531</v>
      </c>
      <c r="J418" s="25">
        <f>Výskyt[[#This Row],[1]]</f>
        <v>0</v>
      </c>
      <c r="K418" s="27" t="str">
        <f>IFERROR(RANK(Výskyt[[#This Row],[kód-P]],Výskyt[kód-P],1),"")</f>
        <v/>
      </c>
      <c r="L418" s="27" t="str">
        <f>IF(Výskyt[[#This Row],[ks]]&gt;0,Výskyt[[#This Row],[Kód]],"")</f>
        <v/>
      </c>
      <c r="M418" s="27">
        <f>IFERROR(VLOOKUP(Výskyt[[#This Row],[Kód]],'Školské potreby'!$C$8:$F$270,4,0),0)+IFERROR(VLOOKUP(Výskyt[[#This Row],[Kód]],'Školské potreby'!$I$8:$L$268,4,0),0)</f>
        <v>0</v>
      </c>
      <c r="N418" s="14"/>
    </row>
    <row r="419" spans="1:14" x14ac:dyDescent="0.2">
      <c r="A419" s="14"/>
      <c r="B419" s="22">
        <v>6532</v>
      </c>
      <c r="C419" s="14" t="s">
        <v>444</v>
      </c>
      <c r="D419" s="14">
        <f>Cenník[[#This Row],[Kód]]</f>
        <v>6532</v>
      </c>
      <c r="E419" s="23">
        <v>0.12</v>
      </c>
      <c r="F419" s="14"/>
      <c r="G419" s="14" t="s">
        <v>239</v>
      </c>
      <c r="H419" s="14"/>
      <c r="I419" s="26">
        <f>Cenník[[#This Row],[Kód]]</f>
        <v>6532</v>
      </c>
      <c r="J419" s="25">
        <f>Výskyt[[#This Row],[1]]</f>
        <v>0</v>
      </c>
      <c r="K419" s="27" t="str">
        <f>IFERROR(RANK(Výskyt[[#This Row],[kód-P]],Výskyt[kód-P],1),"")</f>
        <v/>
      </c>
      <c r="L419" s="27" t="str">
        <f>IF(Výskyt[[#This Row],[ks]]&gt;0,Výskyt[[#This Row],[Kód]],"")</f>
        <v/>
      </c>
      <c r="M419" s="27">
        <f>IFERROR(VLOOKUP(Výskyt[[#This Row],[Kód]],'Školské potreby'!$C$8:$F$270,4,0),0)+IFERROR(VLOOKUP(Výskyt[[#This Row],[Kód]],'Školské potreby'!$I$8:$L$268,4,0),0)</f>
        <v>0</v>
      </c>
      <c r="N419" s="14"/>
    </row>
    <row r="420" spans="1:14" x14ac:dyDescent="0.2">
      <c r="B420" s="22">
        <v>6533</v>
      </c>
      <c r="C420" s="14" t="s">
        <v>445</v>
      </c>
      <c r="D420" s="14">
        <f>Cenník[[#This Row],[Kód]]</f>
        <v>6533</v>
      </c>
      <c r="E420" s="23">
        <v>0.12</v>
      </c>
      <c r="G420" s="14" t="s">
        <v>217</v>
      </c>
      <c r="I420" s="24">
        <f>Cenník[[#This Row],[Kód]]</f>
        <v>6533</v>
      </c>
      <c r="J420" s="25">
        <f>Výskyt[[#This Row],[1]]</f>
        <v>0</v>
      </c>
      <c r="K420" s="25" t="str">
        <f>IFERROR(RANK(Výskyt[[#This Row],[kód-P]],Výskyt[kód-P],1),"")</f>
        <v/>
      </c>
      <c r="L420" s="25" t="str">
        <f>IF(Výskyt[[#This Row],[ks]]&gt;0,Výskyt[[#This Row],[Kód]],"")</f>
        <v/>
      </c>
      <c r="M420" s="25">
        <f>IFERROR(VLOOKUP(Výskyt[[#This Row],[Kód]],'Školské potreby'!$C$8:$F$270,4,0),0)+IFERROR(VLOOKUP(Výskyt[[#This Row],[Kód]],'Školské potreby'!$I$8:$L$268,4,0),0)</f>
        <v>0</v>
      </c>
    </row>
    <row r="421" spans="1:14" x14ac:dyDescent="0.2">
      <c r="B421" s="22">
        <v>6534</v>
      </c>
      <c r="C421" s="14" t="s">
        <v>446</v>
      </c>
      <c r="D421" s="14">
        <f>Cenník[[#This Row],[Kód]]</f>
        <v>6534</v>
      </c>
      <c r="E421" s="23">
        <v>0.12</v>
      </c>
      <c r="G421" s="14" t="s">
        <v>240</v>
      </c>
      <c r="I421" s="24">
        <f>Cenník[[#This Row],[Kód]]</f>
        <v>6534</v>
      </c>
      <c r="J421" s="25">
        <f>Výskyt[[#This Row],[1]]</f>
        <v>0</v>
      </c>
      <c r="K421" s="25" t="str">
        <f>IFERROR(RANK(Výskyt[[#This Row],[kód-P]],Výskyt[kód-P],1),"")</f>
        <v/>
      </c>
      <c r="L421" s="25" t="str">
        <f>IF(Výskyt[[#This Row],[ks]]&gt;0,Výskyt[[#This Row],[Kód]],"")</f>
        <v/>
      </c>
      <c r="M421" s="25">
        <f>IFERROR(VLOOKUP(Výskyt[[#This Row],[Kód]],'Školské potreby'!$C$8:$F$270,4,0),0)+IFERROR(VLOOKUP(Výskyt[[#This Row],[Kód]],'Školské potreby'!$I$8:$L$268,4,0),0)</f>
        <v>0</v>
      </c>
    </row>
    <row r="422" spans="1:14" x14ac:dyDescent="0.2">
      <c r="B422" s="22">
        <v>6535</v>
      </c>
      <c r="C422" s="14" t="s">
        <v>447</v>
      </c>
      <c r="D422" s="14">
        <f>Cenník[[#This Row],[Kód]]</f>
        <v>6535</v>
      </c>
      <c r="E422" s="23">
        <v>0.12</v>
      </c>
      <c r="G422" s="14" t="s">
        <v>218</v>
      </c>
      <c r="I422" s="24">
        <f>Cenník[[#This Row],[Kód]]</f>
        <v>6535</v>
      </c>
      <c r="J422" s="25">
        <f>Výskyt[[#This Row],[1]]</f>
        <v>0</v>
      </c>
      <c r="K422" s="25" t="str">
        <f>IFERROR(RANK(Výskyt[[#This Row],[kód-P]],Výskyt[kód-P],1),"")</f>
        <v/>
      </c>
      <c r="L422" s="25" t="str">
        <f>IF(Výskyt[[#This Row],[ks]]&gt;0,Výskyt[[#This Row],[Kód]],"")</f>
        <v/>
      </c>
      <c r="M422" s="25">
        <f>IFERROR(VLOOKUP(Výskyt[[#This Row],[Kód]],'Školské potreby'!$C$8:$F$270,4,0),0)+IFERROR(VLOOKUP(Výskyt[[#This Row],[Kód]],'Školské potreby'!$I$8:$L$268,4,0),0)</f>
        <v>0</v>
      </c>
    </row>
    <row r="423" spans="1:14" x14ac:dyDescent="0.2">
      <c r="B423" s="22">
        <v>6536</v>
      </c>
      <c r="C423" s="14" t="s">
        <v>448</v>
      </c>
      <c r="D423" s="14">
        <f>Cenník[[#This Row],[Kód]]</f>
        <v>6536</v>
      </c>
      <c r="E423" s="23">
        <v>0.12</v>
      </c>
      <c r="G423" s="14" t="s">
        <v>241</v>
      </c>
      <c r="I423" s="24">
        <f>Cenník[[#This Row],[Kód]]</f>
        <v>6536</v>
      </c>
      <c r="J423" s="25">
        <f>Výskyt[[#This Row],[1]]</f>
        <v>0</v>
      </c>
      <c r="K423" s="25" t="str">
        <f>IFERROR(RANK(Výskyt[[#This Row],[kód-P]],Výskyt[kód-P],1),"")</f>
        <v/>
      </c>
      <c r="L423" s="25" t="str">
        <f>IF(Výskyt[[#This Row],[ks]]&gt;0,Výskyt[[#This Row],[Kód]],"")</f>
        <v/>
      </c>
      <c r="M423" s="25">
        <f>IFERROR(VLOOKUP(Výskyt[[#This Row],[Kód]],'Školské potreby'!$C$8:$F$270,4,0),0)+IFERROR(VLOOKUP(Výskyt[[#This Row],[Kód]],'Školské potreby'!$I$8:$L$268,4,0),0)</f>
        <v>0</v>
      </c>
    </row>
    <row r="424" spans="1:14" x14ac:dyDescent="0.2">
      <c r="B424" s="22">
        <v>6537</v>
      </c>
      <c r="C424" s="14" t="s">
        <v>449</v>
      </c>
      <c r="D424" s="14">
        <f>Cenník[[#This Row],[Kód]]</f>
        <v>6537</v>
      </c>
      <c r="E424" s="23">
        <v>0.12</v>
      </c>
      <c r="G424" s="14" t="s">
        <v>219</v>
      </c>
      <c r="I424" s="24">
        <f>Cenník[[#This Row],[Kód]]</f>
        <v>6537</v>
      </c>
      <c r="J424" s="25">
        <f>Výskyt[[#This Row],[1]]</f>
        <v>0</v>
      </c>
      <c r="K424" s="25" t="str">
        <f>IFERROR(RANK(Výskyt[[#This Row],[kód-P]],Výskyt[kód-P],1),"")</f>
        <v/>
      </c>
      <c r="L424" s="25" t="str">
        <f>IF(Výskyt[[#This Row],[ks]]&gt;0,Výskyt[[#This Row],[Kód]],"")</f>
        <v/>
      </c>
      <c r="M424" s="25">
        <f>IFERROR(VLOOKUP(Výskyt[[#This Row],[Kód]],'Školské potreby'!$C$8:$F$270,4,0),0)+IFERROR(VLOOKUP(Výskyt[[#This Row],[Kód]],'Školské potreby'!$I$8:$L$268,4,0),0)</f>
        <v>0</v>
      </c>
    </row>
    <row r="425" spans="1:14" x14ac:dyDescent="0.2">
      <c r="B425" s="22">
        <v>6538</v>
      </c>
      <c r="C425" s="14" t="s">
        <v>450</v>
      </c>
      <c r="D425" s="14">
        <f>Cenník[[#This Row],[Kód]]</f>
        <v>6538</v>
      </c>
      <c r="E425" s="23">
        <v>0.12</v>
      </c>
      <c r="G425" s="14" t="s">
        <v>242</v>
      </c>
      <c r="I425" s="24">
        <f>Cenník[[#This Row],[Kód]]</f>
        <v>6538</v>
      </c>
      <c r="J425" s="25">
        <f>Výskyt[[#This Row],[1]]</f>
        <v>0</v>
      </c>
      <c r="K425" s="25" t="str">
        <f>IFERROR(RANK(Výskyt[[#This Row],[kód-P]],Výskyt[kód-P],1),"")</f>
        <v/>
      </c>
      <c r="L425" s="25" t="str">
        <f>IF(Výskyt[[#This Row],[ks]]&gt;0,Výskyt[[#This Row],[Kód]],"")</f>
        <v/>
      </c>
      <c r="M425" s="25">
        <f>IFERROR(VLOOKUP(Výskyt[[#This Row],[Kód]],'Školské potreby'!$C$8:$F$270,4,0),0)+IFERROR(VLOOKUP(Výskyt[[#This Row],[Kód]],'Školské potreby'!$I$8:$L$268,4,0),0)</f>
        <v>0</v>
      </c>
    </row>
    <row r="426" spans="1:14" x14ac:dyDescent="0.2">
      <c r="B426" s="22">
        <v>6539</v>
      </c>
      <c r="C426" s="14" t="s">
        <v>451</v>
      </c>
      <c r="D426" s="14">
        <f>Cenník[[#This Row],[Kód]]</f>
        <v>6539</v>
      </c>
      <c r="E426" s="23">
        <v>0.12</v>
      </c>
      <c r="G426" s="14" t="s">
        <v>220</v>
      </c>
      <c r="I426" s="24">
        <f>Cenník[[#This Row],[Kód]]</f>
        <v>6539</v>
      </c>
      <c r="J426" s="25">
        <f>Výskyt[[#This Row],[1]]</f>
        <v>0</v>
      </c>
      <c r="K426" s="25" t="str">
        <f>IFERROR(RANK(Výskyt[[#This Row],[kód-P]],Výskyt[kód-P],1),"")</f>
        <v/>
      </c>
      <c r="L426" s="25" t="str">
        <f>IF(Výskyt[[#This Row],[ks]]&gt;0,Výskyt[[#This Row],[Kód]],"")</f>
        <v/>
      </c>
      <c r="M426" s="25">
        <f>IFERROR(VLOOKUP(Výskyt[[#This Row],[Kód]],'Školské potreby'!$C$8:$F$270,4,0),0)+IFERROR(VLOOKUP(Výskyt[[#This Row],[Kód]],'Školské potreby'!$I$8:$L$268,4,0),0)</f>
        <v>0</v>
      </c>
    </row>
    <row r="427" spans="1:14" x14ac:dyDescent="0.2">
      <c r="B427" s="22">
        <v>6550</v>
      </c>
      <c r="C427" s="14" t="s">
        <v>452</v>
      </c>
      <c r="D427" s="14">
        <f>Cenník[[#This Row],[Kód]]</f>
        <v>6550</v>
      </c>
      <c r="E427" s="23">
        <v>0.14000000000000001</v>
      </c>
      <c r="G427" s="14" t="s">
        <v>221</v>
      </c>
      <c r="I427" s="24">
        <f>Cenník[[#This Row],[Kód]]</f>
        <v>6550</v>
      </c>
      <c r="J427" s="25">
        <f>Výskyt[[#This Row],[1]]</f>
        <v>0</v>
      </c>
      <c r="K427" s="25" t="str">
        <f>IFERROR(RANK(Výskyt[[#This Row],[kód-P]],Výskyt[kód-P],1),"")</f>
        <v/>
      </c>
      <c r="L427" s="25" t="str">
        <f>IF(Výskyt[[#This Row],[ks]]&gt;0,Výskyt[[#This Row],[Kód]],"")</f>
        <v/>
      </c>
      <c r="M427" s="25">
        <f>IFERROR(VLOOKUP(Výskyt[[#This Row],[Kód]],'Školské potreby'!$C$8:$F$270,4,0),0)+IFERROR(VLOOKUP(Výskyt[[#This Row],[Kód]],'Školské potreby'!$I$8:$L$268,4,0),0)</f>
        <v>0</v>
      </c>
    </row>
    <row r="428" spans="1:14" x14ac:dyDescent="0.2">
      <c r="B428" s="22">
        <v>6551</v>
      </c>
      <c r="C428" s="14" t="s">
        <v>453</v>
      </c>
      <c r="D428" s="14">
        <f>Cenník[[#This Row],[Kód]]</f>
        <v>6551</v>
      </c>
      <c r="E428" s="23">
        <v>0.14000000000000001</v>
      </c>
      <c r="G428" s="14" t="s">
        <v>222</v>
      </c>
      <c r="I428" s="24">
        <f>Cenník[[#This Row],[Kód]]</f>
        <v>6551</v>
      </c>
      <c r="J428" s="25">
        <f>Výskyt[[#This Row],[1]]</f>
        <v>0</v>
      </c>
      <c r="K428" s="25" t="str">
        <f>IFERROR(RANK(Výskyt[[#This Row],[kód-P]],Výskyt[kód-P],1),"")</f>
        <v/>
      </c>
      <c r="L428" s="25" t="str">
        <f>IF(Výskyt[[#This Row],[ks]]&gt;0,Výskyt[[#This Row],[Kód]],"")</f>
        <v/>
      </c>
      <c r="M428" s="25">
        <f>IFERROR(VLOOKUP(Výskyt[[#This Row],[Kód]],'Školské potreby'!$C$8:$F$270,4,0),0)+IFERROR(VLOOKUP(Výskyt[[#This Row],[Kód]],'Školské potreby'!$I$8:$L$268,4,0),0)</f>
        <v>0</v>
      </c>
    </row>
    <row r="429" spans="1:14" x14ac:dyDescent="0.2">
      <c r="B429" s="22">
        <v>6552</v>
      </c>
      <c r="C429" s="14" t="s">
        <v>454</v>
      </c>
      <c r="D429" s="14">
        <f>Cenník[[#This Row],[Kód]]</f>
        <v>6552</v>
      </c>
      <c r="E429" s="23">
        <v>0.14000000000000001</v>
      </c>
      <c r="G429" s="14" t="s">
        <v>182</v>
      </c>
      <c r="I429" s="24">
        <f>Cenník[[#This Row],[Kód]]</f>
        <v>6552</v>
      </c>
      <c r="J429" s="25">
        <f>Výskyt[[#This Row],[1]]</f>
        <v>0</v>
      </c>
      <c r="K429" s="25" t="str">
        <f>IFERROR(RANK(Výskyt[[#This Row],[kód-P]],Výskyt[kód-P],1),"")</f>
        <v/>
      </c>
      <c r="L429" s="25" t="str">
        <f>IF(Výskyt[[#This Row],[ks]]&gt;0,Výskyt[[#This Row],[Kód]],"")</f>
        <v/>
      </c>
      <c r="M429" s="25">
        <f>IFERROR(VLOOKUP(Výskyt[[#This Row],[Kód]],'Školské potreby'!$C$8:$F$270,4,0),0)+IFERROR(VLOOKUP(Výskyt[[#This Row],[Kód]],'Školské potreby'!$I$8:$L$268,4,0),0)</f>
        <v>0</v>
      </c>
    </row>
    <row r="430" spans="1:14" x14ac:dyDescent="0.2">
      <c r="B430" s="22">
        <v>6553</v>
      </c>
      <c r="C430" s="14" t="s">
        <v>455</v>
      </c>
      <c r="D430" s="14">
        <f>Cenník[[#This Row],[Kód]]</f>
        <v>6553</v>
      </c>
      <c r="E430" s="23">
        <v>0.14000000000000001</v>
      </c>
      <c r="G430" s="14" t="s">
        <v>183</v>
      </c>
      <c r="I430" s="24">
        <f>Cenník[[#This Row],[Kód]]</f>
        <v>6553</v>
      </c>
      <c r="J430" s="25">
        <f>Výskyt[[#This Row],[1]]</f>
        <v>0</v>
      </c>
      <c r="K430" s="25" t="str">
        <f>IFERROR(RANK(Výskyt[[#This Row],[kód-P]],Výskyt[kód-P],1),"")</f>
        <v/>
      </c>
      <c r="L430" s="25" t="str">
        <f>IF(Výskyt[[#This Row],[ks]]&gt;0,Výskyt[[#This Row],[Kód]],"")</f>
        <v/>
      </c>
      <c r="M430" s="25">
        <f>IFERROR(VLOOKUP(Výskyt[[#This Row],[Kód]],'Školské potreby'!$C$8:$F$270,4,0),0)+IFERROR(VLOOKUP(Výskyt[[#This Row],[Kód]],'Školské potreby'!$I$8:$L$268,4,0),0)</f>
        <v>0</v>
      </c>
    </row>
    <row r="431" spans="1:14" x14ac:dyDescent="0.2">
      <c r="B431" s="22">
        <v>6554</v>
      </c>
      <c r="C431" s="14" t="s">
        <v>456</v>
      </c>
      <c r="D431" s="14">
        <f>Cenník[[#This Row],[Kód]]</f>
        <v>6554</v>
      </c>
      <c r="E431" s="23">
        <v>0.14000000000000001</v>
      </c>
      <c r="G431" s="14" t="s">
        <v>185</v>
      </c>
      <c r="I431" s="24">
        <f>Cenník[[#This Row],[Kód]]</f>
        <v>6554</v>
      </c>
      <c r="J431" s="25">
        <f>Výskyt[[#This Row],[1]]</f>
        <v>0</v>
      </c>
      <c r="K431" s="25" t="str">
        <f>IFERROR(RANK(Výskyt[[#This Row],[kód-P]],Výskyt[kód-P],1),"")</f>
        <v/>
      </c>
      <c r="L431" s="25" t="str">
        <f>IF(Výskyt[[#This Row],[ks]]&gt;0,Výskyt[[#This Row],[Kód]],"")</f>
        <v/>
      </c>
      <c r="M431" s="25">
        <f>IFERROR(VLOOKUP(Výskyt[[#This Row],[Kód]],'Školské potreby'!$C$8:$F$270,4,0),0)+IFERROR(VLOOKUP(Výskyt[[#This Row],[Kód]],'Školské potreby'!$I$8:$L$268,4,0),0)</f>
        <v>0</v>
      </c>
    </row>
    <row r="432" spans="1:14" x14ac:dyDescent="0.2">
      <c r="B432" s="22">
        <v>6555</v>
      </c>
      <c r="C432" s="14" t="s">
        <v>457</v>
      </c>
      <c r="D432" s="14">
        <f>Cenník[[#This Row],[Kód]]</f>
        <v>6555</v>
      </c>
      <c r="E432" s="23">
        <v>0.14000000000000001</v>
      </c>
      <c r="G432" s="14" t="s">
        <v>186</v>
      </c>
      <c r="I432" s="24">
        <f>Cenník[[#This Row],[Kód]]</f>
        <v>6555</v>
      </c>
      <c r="J432" s="25">
        <f>Výskyt[[#This Row],[1]]</f>
        <v>0</v>
      </c>
      <c r="K432" s="25" t="str">
        <f>IFERROR(RANK(Výskyt[[#This Row],[kód-P]],Výskyt[kód-P],1),"")</f>
        <v/>
      </c>
      <c r="L432" s="25" t="str">
        <f>IF(Výskyt[[#This Row],[ks]]&gt;0,Výskyt[[#This Row],[Kód]],"")</f>
        <v/>
      </c>
      <c r="M432" s="25">
        <f>IFERROR(VLOOKUP(Výskyt[[#This Row],[Kód]],'Školské potreby'!$C$8:$F$270,4,0),0)+IFERROR(VLOOKUP(Výskyt[[#This Row],[Kód]],'Školské potreby'!$I$8:$L$268,4,0),0)</f>
        <v>0</v>
      </c>
    </row>
    <row r="433" spans="2:13" x14ac:dyDescent="0.2">
      <c r="B433" s="22">
        <v>6556</v>
      </c>
      <c r="C433" s="14" t="s">
        <v>458</v>
      </c>
      <c r="D433" s="14">
        <f>Cenník[[#This Row],[Kód]]</f>
        <v>6556</v>
      </c>
      <c r="E433" s="23">
        <v>0.14000000000000001</v>
      </c>
      <c r="G433" s="14" t="s">
        <v>187</v>
      </c>
      <c r="I433" s="24">
        <f>Cenník[[#This Row],[Kód]]</f>
        <v>6556</v>
      </c>
      <c r="J433" s="25">
        <f>Výskyt[[#This Row],[1]]</f>
        <v>0</v>
      </c>
      <c r="K433" s="25" t="str">
        <f>IFERROR(RANK(Výskyt[[#This Row],[kód-P]],Výskyt[kód-P],1),"")</f>
        <v/>
      </c>
      <c r="L433" s="25" t="str">
        <f>IF(Výskyt[[#This Row],[ks]]&gt;0,Výskyt[[#This Row],[Kód]],"")</f>
        <v/>
      </c>
      <c r="M433" s="25">
        <f>IFERROR(VLOOKUP(Výskyt[[#This Row],[Kód]],'Školské potreby'!$C$8:$F$270,4,0),0)+IFERROR(VLOOKUP(Výskyt[[#This Row],[Kód]],'Školské potreby'!$I$8:$L$268,4,0),0)</f>
        <v>0</v>
      </c>
    </row>
    <row r="434" spans="2:13" x14ac:dyDescent="0.2">
      <c r="B434" s="22">
        <v>6557</v>
      </c>
      <c r="C434" s="14" t="s">
        <v>459</v>
      </c>
      <c r="D434" s="14">
        <f>Cenník[[#This Row],[Kód]]</f>
        <v>6557</v>
      </c>
      <c r="E434" s="23">
        <v>0.14000000000000001</v>
      </c>
      <c r="G434" s="14" t="s">
        <v>188</v>
      </c>
      <c r="I434" s="24">
        <f>Cenník[[#This Row],[Kód]]</f>
        <v>6557</v>
      </c>
      <c r="J434" s="25">
        <f>Výskyt[[#This Row],[1]]</f>
        <v>0</v>
      </c>
      <c r="K434" s="25" t="str">
        <f>IFERROR(RANK(Výskyt[[#This Row],[kód-P]],Výskyt[kód-P],1),"")</f>
        <v/>
      </c>
      <c r="L434" s="25" t="str">
        <f>IF(Výskyt[[#This Row],[ks]]&gt;0,Výskyt[[#This Row],[Kód]],"")</f>
        <v/>
      </c>
      <c r="M434" s="25">
        <f>IFERROR(VLOOKUP(Výskyt[[#This Row],[Kód]],'Školské potreby'!$C$8:$F$270,4,0),0)+IFERROR(VLOOKUP(Výskyt[[#This Row],[Kód]],'Školské potreby'!$I$8:$L$268,4,0),0)</f>
        <v>0</v>
      </c>
    </row>
    <row r="435" spans="2:13" x14ac:dyDescent="0.2">
      <c r="B435" s="22">
        <v>6558</v>
      </c>
      <c r="C435" s="14" t="s">
        <v>460</v>
      </c>
      <c r="D435" s="14">
        <f>Cenník[[#This Row],[Kód]]</f>
        <v>6558</v>
      </c>
      <c r="E435" s="23">
        <v>0.14000000000000001</v>
      </c>
      <c r="G435" s="14" t="s">
        <v>189</v>
      </c>
      <c r="I435" s="24">
        <f>Cenník[[#This Row],[Kód]]</f>
        <v>6558</v>
      </c>
      <c r="J435" s="25">
        <f>Výskyt[[#This Row],[1]]</f>
        <v>0</v>
      </c>
      <c r="K435" s="25" t="str">
        <f>IFERROR(RANK(Výskyt[[#This Row],[kód-P]],Výskyt[kód-P],1),"")</f>
        <v/>
      </c>
      <c r="L435" s="25" t="str">
        <f>IF(Výskyt[[#This Row],[ks]]&gt;0,Výskyt[[#This Row],[Kód]],"")</f>
        <v/>
      </c>
      <c r="M435" s="25">
        <f>IFERROR(VLOOKUP(Výskyt[[#This Row],[Kód]],'Školské potreby'!$C$8:$F$270,4,0),0)+IFERROR(VLOOKUP(Výskyt[[#This Row],[Kód]],'Školské potreby'!$I$8:$L$268,4,0),0)</f>
        <v>0</v>
      </c>
    </row>
    <row r="436" spans="2:13" x14ac:dyDescent="0.2">
      <c r="B436" s="22">
        <v>6559</v>
      </c>
      <c r="C436" s="14" t="s">
        <v>461</v>
      </c>
      <c r="D436" s="14">
        <f>Cenník[[#This Row],[Kód]]</f>
        <v>6559</v>
      </c>
      <c r="E436" s="23">
        <v>0.14000000000000001</v>
      </c>
      <c r="G436" s="14" t="s">
        <v>190</v>
      </c>
      <c r="I436" s="24">
        <f>Cenník[[#This Row],[Kód]]</f>
        <v>6559</v>
      </c>
      <c r="J436" s="25">
        <f>Výskyt[[#This Row],[1]]</f>
        <v>0</v>
      </c>
      <c r="K436" s="25" t="str">
        <f>IFERROR(RANK(Výskyt[[#This Row],[kód-P]],Výskyt[kód-P],1),"")</f>
        <v/>
      </c>
      <c r="L436" s="25" t="str">
        <f>IF(Výskyt[[#This Row],[ks]]&gt;0,Výskyt[[#This Row],[Kód]],"")</f>
        <v/>
      </c>
      <c r="M436" s="25">
        <f>IFERROR(VLOOKUP(Výskyt[[#This Row],[Kód]],'Školské potreby'!$C$8:$F$270,4,0),0)+IFERROR(VLOOKUP(Výskyt[[#This Row],[Kód]],'Školské potreby'!$I$8:$L$268,4,0),0)</f>
        <v>0</v>
      </c>
    </row>
    <row r="437" spans="2:13" x14ac:dyDescent="0.2">
      <c r="B437" s="22">
        <v>6639</v>
      </c>
      <c r="C437" s="14" t="s">
        <v>313</v>
      </c>
      <c r="D437" s="14">
        <f>Cenník[[#This Row],[Kód]]</f>
        <v>6639</v>
      </c>
      <c r="E437" s="23">
        <v>0.4</v>
      </c>
      <c r="G437" s="14" t="s">
        <v>191</v>
      </c>
      <c r="I437" s="24">
        <f>Cenník[[#This Row],[Kód]]</f>
        <v>6639</v>
      </c>
      <c r="J437" s="25">
        <f>Výskyt[[#This Row],[1]]</f>
        <v>0</v>
      </c>
      <c r="K437" s="25" t="str">
        <f>IFERROR(RANK(Výskyt[[#This Row],[kód-P]],Výskyt[kód-P],1),"")</f>
        <v/>
      </c>
      <c r="L437" s="25" t="str">
        <f>IF(Výskyt[[#This Row],[ks]]&gt;0,Výskyt[[#This Row],[Kód]],"")</f>
        <v/>
      </c>
      <c r="M437" s="25">
        <f>IFERROR(VLOOKUP(Výskyt[[#This Row],[Kód]],'Školské potreby'!$C$8:$F$270,4,0),0)+IFERROR(VLOOKUP(Výskyt[[#This Row],[Kód]],'Školské potreby'!$I$8:$L$268,4,0),0)</f>
        <v>0</v>
      </c>
    </row>
    <row r="438" spans="2:13" x14ac:dyDescent="0.2">
      <c r="B438" s="22">
        <v>6640</v>
      </c>
      <c r="C438" s="14" t="s">
        <v>336</v>
      </c>
      <c r="D438" s="14">
        <f>Cenník[[#This Row],[Kód]]</f>
        <v>6640</v>
      </c>
      <c r="E438" s="23">
        <v>4.55</v>
      </c>
      <c r="G438" s="14" t="s">
        <v>223</v>
      </c>
      <c r="I438" s="24">
        <f>Cenník[[#This Row],[Kód]]</f>
        <v>6640</v>
      </c>
      <c r="J438" s="25">
        <f>Výskyt[[#This Row],[1]]</f>
        <v>0</v>
      </c>
      <c r="K438" s="25" t="str">
        <f>IFERROR(RANK(Výskyt[[#This Row],[kód-P]],Výskyt[kód-P],1),"")</f>
        <v/>
      </c>
      <c r="L438" s="25" t="str">
        <f>IF(Výskyt[[#This Row],[ks]]&gt;0,Výskyt[[#This Row],[Kód]],"")</f>
        <v/>
      </c>
      <c r="M438" s="25">
        <f>IFERROR(VLOOKUP(Výskyt[[#This Row],[Kód]],'Školské potreby'!$C$8:$F$270,4,0),0)+IFERROR(VLOOKUP(Výskyt[[#This Row],[Kód]],'Školské potreby'!$I$8:$L$268,4,0),0)</f>
        <v>0</v>
      </c>
    </row>
    <row r="439" spans="2:13" x14ac:dyDescent="0.2">
      <c r="B439" s="22">
        <v>6641</v>
      </c>
      <c r="C439" s="14" t="s">
        <v>337</v>
      </c>
      <c r="D439" s="14">
        <f>Cenník[[#This Row],[Kód]]</f>
        <v>6641</v>
      </c>
      <c r="E439" s="23">
        <v>9.17</v>
      </c>
      <c r="G439" s="14" t="s">
        <v>192</v>
      </c>
      <c r="I439" s="24">
        <f>Cenník[[#This Row],[Kód]]</f>
        <v>6641</v>
      </c>
      <c r="J439" s="25">
        <f>Výskyt[[#This Row],[1]]</f>
        <v>0</v>
      </c>
      <c r="K439" s="25" t="str">
        <f>IFERROR(RANK(Výskyt[[#This Row],[kód-P]],Výskyt[kód-P],1),"")</f>
        <v/>
      </c>
      <c r="L439" s="25" t="str">
        <f>IF(Výskyt[[#This Row],[ks]]&gt;0,Výskyt[[#This Row],[Kód]],"")</f>
        <v/>
      </c>
      <c r="M439" s="25">
        <f>IFERROR(VLOOKUP(Výskyt[[#This Row],[Kód]],'Školské potreby'!$C$8:$F$270,4,0),0)+IFERROR(VLOOKUP(Výskyt[[#This Row],[Kód]],'Školské potreby'!$I$8:$L$268,4,0),0)</f>
        <v>0</v>
      </c>
    </row>
    <row r="440" spans="2:13" x14ac:dyDescent="0.2">
      <c r="B440" s="22">
        <v>6660</v>
      </c>
      <c r="C440" s="14" t="s">
        <v>462</v>
      </c>
      <c r="D440" s="14">
        <f>Cenník[[#This Row],[Kód]]</f>
        <v>6660</v>
      </c>
      <c r="E440" s="23">
        <v>0.26</v>
      </c>
      <c r="G440" s="14" t="s">
        <v>224</v>
      </c>
      <c r="I440" s="24">
        <f>Cenník[[#This Row],[Kód]]</f>
        <v>6660</v>
      </c>
      <c r="J440" s="25">
        <f>Výskyt[[#This Row],[1]]</f>
        <v>0</v>
      </c>
      <c r="K440" s="25" t="str">
        <f>IFERROR(RANK(Výskyt[[#This Row],[kód-P]],Výskyt[kód-P],1),"")</f>
        <v/>
      </c>
      <c r="L440" s="25" t="str">
        <f>IF(Výskyt[[#This Row],[ks]]&gt;0,Výskyt[[#This Row],[Kód]],"")</f>
        <v/>
      </c>
      <c r="M440" s="25">
        <f>IFERROR(VLOOKUP(Výskyt[[#This Row],[Kód]],'Školské potreby'!$C$8:$F$270,4,0),0)+IFERROR(VLOOKUP(Výskyt[[#This Row],[Kód]],'Školské potreby'!$I$8:$L$268,4,0),0)</f>
        <v>0</v>
      </c>
    </row>
    <row r="441" spans="2:13" x14ac:dyDescent="0.2">
      <c r="B441" s="22">
        <v>6661</v>
      </c>
      <c r="C441" s="14" t="s">
        <v>463</v>
      </c>
      <c r="D441" s="14">
        <f>Cenník[[#This Row],[Kód]]</f>
        <v>6661</v>
      </c>
      <c r="E441" s="23">
        <v>0.26</v>
      </c>
      <c r="G441" s="14" t="s">
        <v>194</v>
      </c>
      <c r="I441" s="24">
        <f>Cenník[[#This Row],[Kód]]</f>
        <v>6661</v>
      </c>
      <c r="J441" s="25">
        <f>Výskyt[[#This Row],[1]]</f>
        <v>0</v>
      </c>
      <c r="K441" s="25" t="str">
        <f>IFERROR(RANK(Výskyt[[#This Row],[kód-P]],Výskyt[kód-P],1),"")</f>
        <v/>
      </c>
      <c r="L441" s="25" t="str">
        <f>IF(Výskyt[[#This Row],[ks]]&gt;0,Výskyt[[#This Row],[Kód]],"")</f>
        <v/>
      </c>
      <c r="M441" s="25">
        <f>IFERROR(VLOOKUP(Výskyt[[#This Row],[Kód]],'Školské potreby'!$C$8:$F$270,4,0),0)+IFERROR(VLOOKUP(Výskyt[[#This Row],[Kód]],'Školské potreby'!$I$8:$L$268,4,0),0)</f>
        <v>0</v>
      </c>
    </row>
    <row r="442" spans="2:13" x14ac:dyDescent="0.2">
      <c r="B442" s="22">
        <v>6662</v>
      </c>
      <c r="C442" s="14" t="s">
        <v>464</v>
      </c>
      <c r="D442" s="14">
        <f>Cenník[[#This Row],[Kód]]</f>
        <v>6662</v>
      </c>
      <c r="E442" s="23">
        <v>0.26</v>
      </c>
      <c r="G442" s="14" t="s">
        <v>225</v>
      </c>
      <c r="I442" s="24">
        <f>Cenník[[#This Row],[Kód]]</f>
        <v>6662</v>
      </c>
      <c r="J442" s="25">
        <f>Výskyt[[#This Row],[1]]</f>
        <v>0</v>
      </c>
      <c r="K442" s="25" t="str">
        <f>IFERROR(RANK(Výskyt[[#This Row],[kód-P]],Výskyt[kód-P],1),"")</f>
        <v/>
      </c>
      <c r="L442" s="25" t="str">
        <f>IF(Výskyt[[#This Row],[ks]]&gt;0,Výskyt[[#This Row],[Kód]],"")</f>
        <v/>
      </c>
      <c r="M442" s="25">
        <f>IFERROR(VLOOKUP(Výskyt[[#This Row],[Kód]],'Školské potreby'!$C$8:$F$270,4,0),0)+IFERROR(VLOOKUP(Výskyt[[#This Row],[Kód]],'Školské potreby'!$I$8:$L$268,4,0),0)</f>
        <v>0</v>
      </c>
    </row>
    <row r="443" spans="2:13" x14ac:dyDescent="0.2">
      <c r="B443" s="22">
        <v>6663</v>
      </c>
      <c r="C443" s="14" t="s">
        <v>465</v>
      </c>
      <c r="D443" s="14">
        <f>Cenník[[#This Row],[Kód]]</f>
        <v>6663</v>
      </c>
      <c r="E443" s="23">
        <v>0.26</v>
      </c>
      <c r="G443" s="14" t="s">
        <v>195</v>
      </c>
      <c r="I443" s="24">
        <f>Cenník[[#This Row],[Kód]]</f>
        <v>6663</v>
      </c>
      <c r="J443" s="25">
        <f>Výskyt[[#This Row],[1]]</f>
        <v>0</v>
      </c>
      <c r="K443" s="25" t="str">
        <f>IFERROR(RANK(Výskyt[[#This Row],[kód-P]],Výskyt[kód-P],1),"")</f>
        <v/>
      </c>
      <c r="L443" s="25" t="str">
        <f>IF(Výskyt[[#This Row],[ks]]&gt;0,Výskyt[[#This Row],[Kód]],"")</f>
        <v/>
      </c>
      <c r="M443" s="25">
        <f>IFERROR(VLOOKUP(Výskyt[[#This Row],[Kód]],'Školské potreby'!$C$8:$F$270,4,0),0)+IFERROR(VLOOKUP(Výskyt[[#This Row],[Kód]],'Školské potreby'!$I$8:$L$268,4,0),0)</f>
        <v>0</v>
      </c>
    </row>
    <row r="444" spans="2:13" x14ac:dyDescent="0.2">
      <c r="B444" s="22">
        <v>6664</v>
      </c>
      <c r="C444" s="14" t="s">
        <v>466</v>
      </c>
      <c r="D444" s="14">
        <f>Cenník[[#This Row],[Kód]]</f>
        <v>6664</v>
      </c>
      <c r="E444" s="23">
        <v>0.26</v>
      </c>
      <c r="G444" s="14" t="s">
        <v>226</v>
      </c>
      <c r="I444" s="24">
        <f>Cenník[[#This Row],[Kód]]</f>
        <v>6664</v>
      </c>
      <c r="J444" s="25">
        <f>Výskyt[[#This Row],[1]]</f>
        <v>0</v>
      </c>
      <c r="K444" s="25" t="str">
        <f>IFERROR(RANK(Výskyt[[#This Row],[kód-P]],Výskyt[kód-P],1),"")</f>
        <v/>
      </c>
      <c r="L444" s="25" t="str">
        <f>IF(Výskyt[[#This Row],[ks]]&gt;0,Výskyt[[#This Row],[Kód]],"")</f>
        <v/>
      </c>
      <c r="M444" s="25">
        <f>IFERROR(VLOOKUP(Výskyt[[#This Row],[Kód]],'Školské potreby'!$C$8:$F$270,4,0),0)+IFERROR(VLOOKUP(Výskyt[[#This Row],[Kód]],'Školské potreby'!$I$8:$L$268,4,0),0)</f>
        <v>0</v>
      </c>
    </row>
    <row r="445" spans="2:13" x14ac:dyDescent="0.2">
      <c r="B445" s="22">
        <v>6665</v>
      </c>
      <c r="C445" s="14" t="s">
        <v>467</v>
      </c>
      <c r="D445" s="14">
        <f>Cenník[[#This Row],[Kód]]</f>
        <v>6665</v>
      </c>
      <c r="E445" s="23">
        <v>0.26</v>
      </c>
      <c r="G445" s="14" t="s">
        <v>196</v>
      </c>
      <c r="I445" s="24">
        <f>Cenník[[#This Row],[Kód]]</f>
        <v>6665</v>
      </c>
      <c r="J445" s="25">
        <f>Výskyt[[#This Row],[1]]</f>
        <v>0</v>
      </c>
      <c r="K445" s="25" t="str">
        <f>IFERROR(RANK(Výskyt[[#This Row],[kód-P]],Výskyt[kód-P],1),"")</f>
        <v/>
      </c>
      <c r="L445" s="25" t="str">
        <f>IF(Výskyt[[#This Row],[ks]]&gt;0,Výskyt[[#This Row],[Kód]],"")</f>
        <v/>
      </c>
      <c r="M445" s="25">
        <f>IFERROR(VLOOKUP(Výskyt[[#This Row],[Kód]],'Školské potreby'!$C$8:$F$270,4,0),0)+IFERROR(VLOOKUP(Výskyt[[#This Row],[Kód]],'Školské potreby'!$I$8:$L$268,4,0),0)</f>
        <v>0</v>
      </c>
    </row>
    <row r="446" spans="2:13" x14ac:dyDescent="0.2">
      <c r="B446" s="22">
        <v>6666</v>
      </c>
      <c r="C446" s="14" t="s">
        <v>468</v>
      </c>
      <c r="D446" s="14">
        <f>Cenník[[#This Row],[Kód]]</f>
        <v>6666</v>
      </c>
      <c r="E446" s="23">
        <v>0.26</v>
      </c>
      <c r="G446" s="14" t="s">
        <v>197</v>
      </c>
      <c r="I446" s="24">
        <f>Cenník[[#This Row],[Kód]]</f>
        <v>6666</v>
      </c>
      <c r="J446" s="25">
        <f>Výskyt[[#This Row],[1]]</f>
        <v>0</v>
      </c>
      <c r="K446" s="25" t="str">
        <f>IFERROR(RANK(Výskyt[[#This Row],[kód-P]],Výskyt[kód-P],1),"")</f>
        <v/>
      </c>
      <c r="L446" s="25" t="str">
        <f>IF(Výskyt[[#This Row],[ks]]&gt;0,Výskyt[[#This Row],[Kód]],"")</f>
        <v/>
      </c>
      <c r="M446" s="25">
        <f>IFERROR(VLOOKUP(Výskyt[[#This Row],[Kód]],'Školské potreby'!$C$8:$F$270,4,0),0)+IFERROR(VLOOKUP(Výskyt[[#This Row],[Kód]],'Školské potreby'!$I$8:$L$268,4,0),0)</f>
        <v>0</v>
      </c>
    </row>
    <row r="447" spans="2:13" x14ac:dyDescent="0.2">
      <c r="B447" s="22">
        <v>6667</v>
      </c>
      <c r="C447" s="14" t="s">
        <v>469</v>
      </c>
      <c r="D447" s="14">
        <f>Cenník[[#This Row],[Kód]]</f>
        <v>6667</v>
      </c>
      <c r="E447" s="23">
        <v>0.26</v>
      </c>
      <c r="G447" s="14" t="s">
        <v>198</v>
      </c>
      <c r="I447" s="24">
        <f>Cenník[[#This Row],[Kód]]</f>
        <v>6667</v>
      </c>
      <c r="J447" s="25">
        <f>Výskyt[[#This Row],[1]]</f>
        <v>0</v>
      </c>
      <c r="K447" s="25" t="str">
        <f>IFERROR(RANK(Výskyt[[#This Row],[kód-P]],Výskyt[kód-P],1),"")</f>
        <v/>
      </c>
      <c r="L447" s="25" t="str">
        <f>IF(Výskyt[[#This Row],[ks]]&gt;0,Výskyt[[#This Row],[Kód]],"")</f>
        <v/>
      </c>
      <c r="M447" s="25">
        <f>IFERROR(VLOOKUP(Výskyt[[#This Row],[Kód]],'Školské potreby'!$C$8:$F$270,4,0),0)+IFERROR(VLOOKUP(Výskyt[[#This Row],[Kód]],'Školské potreby'!$I$8:$L$268,4,0),0)</f>
        <v>0</v>
      </c>
    </row>
    <row r="448" spans="2:13" x14ac:dyDescent="0.2">
      <c r="B448" s="22">
        <v>6668</v>
      </c>
      <c r="C448" s="14" t="s">
        <v>470</v>
      </c>
      <c r="D448" s="14">
        <f>Cenník[[#This Row],[Kód]]</f>
        <v>6668</v>
      </c>
      <c r="E448" s="23">
        <v>0.26</v>
      </c>
      <c r="G448" s="14" t="s">
        <v>227</v>
      </c>
      <c r="I448" s="24">
        <f>Cenník[[#This Row],[Kód]]</f>
        <v>6668</v>
      </c>
      <c r="J448" s="25">
        <f>Výskyt[[#This Row],[1]]</f>
        <v>0</v>
      </c>
      <c r="K448" s="25" t="str">
        <f>IFERROR(RANK(Výskyt[[#This Row],[kód-P]],Výskyt[kód-P],1),"")</f>
        <v/>
      </c>
      <c r="L448" s="25" t="str">
        <f>IF(Výskyt[[#This Row],[ks]]&gt;0,Výskyt[[#This Row],[Kód]],"")</f>
        <v/>
      </c>
      <c r="M448" s="25">
        <f>IFERROR(VLOOKUP(Výskyt[[#This Row],[Kód]],'Školské potreby'!$C$8:$F$270,4,0),0)+IFERROR(VLOOKUP(Výskyt[[#This Row],[Kód]],'Školské potreby'!$I$8:$L$268,4,0),0)</f>
        <v>0</v>
      </c>
    </row>
    <row r="449" spans="2:13" x14ac:dyDescent="0.2">
      <c r="B449" s="22">
        <v>6669</v>
      </c>
      <c r="C449" s="14" t="s">
        <v>471</v>
      </c>
      <c r="D449" s="14">
        <f>Cenník[[#This Row],[Kód]]</f>
        <v>6669</v>
      </c>
      <c r="E449" s="23">
        <v>0.26</v>
      </c>
      <c r="G449" s="14" t="s">
        <v>199</v>
      </c>
      <c r="I449" s="24">
        <f>Cenník[[#This Row],[Kód]]</f>
        <v>6669</v>
      </c>
      <c r="J449" s="25">
        <f>Výskyt[[#This Row],[1]]</f>
        <v>0</v>
      </c>
      <c r="K449" s="25" t="str">
        <f>IFERROR(RANK(Výskyt[[#This Row],[kód-P]],Výskyt[kód-P],1),"")</f>
        <v/>
      </c>
      <c r="L449" s="25" t="str">
        <f>IF(Výskyt[[#This Row],[ks]]&gt;0,Výskyt[[#This Row],[Kód]],"")</f>
        <v/>
      </c>
      <c r="M449" s="25">
        <f>IFERROR(VLOOKUP(Výskyt[[#This Row],[Kód]],'Školské potreby'!$C$8:$F$270,4,0),0)+IFERROR(VLOOKUP(Výskyt[[#This Row],[Kód]],'Školské potreby'!$I$8:$L$268,4,0),0)</f>
        <v>0</v>
      </c>
    </row>
    <row r="450" spans="2:13" x14ac:dyDescent="0.2">
      <c r="B450" s="22">
        <v>6670</v>
      </c>
      <c r="C450" s="14" t="s">
        <v>489</v>
      </c>
      <c r="D450" s="14">
        <f>Cenník[[#This Row],[Kód]]</f>
        <v>6670</v>
      </c>
      <c r="E450" s="23">
        <v>0.68</v>
      </c>
      <c r="G450" s="14" t="s">
        <v>228</v>
      </c>
      <c r="I450" s="24">
        <f>Cenník[[#This Row],[Kód]]</f>
        <v>6670</v>
      </c>
      <c r="J450" s="25">
        <f>Výskyt[[#This Row],[1]]</f>
        <v>0</v>
      </c>
      <c r="K450" s="25" t="str">
        <f>IFERROR(RANK(Výskyt[[#This Row],[kód-P]],Výskyt[kód-P],1),"")</f>
        <v/>
      </c>
      <c r="L450" s="25" t="str">
        <f>IF(Výskyt[[#This Row],[ks]]&gt;0,Výskyt[[#This Row],[Kód]],"")</f>
        <v/>
      </c>
      <c r="M450" s="25">
        <f>IFERROR(VLOOKUP(Výskyt[[#This Row],[Kód]],'Školské potreby'!$C$8:$F$270,4,0),0)+IFERROR(VLOOKUP(Výskyt[[#This Row],[Kód]],'Školské potreby'!$I$8:$L$268,4,0),0)</f>
        <v>0</v>
      </c>
    </row>
    <row r="451" spans="2:13" x14ac:dyDescent="0.2">
      <c r="B451" s="22">
        <v>6671</v>
      </c>
      <c r="C451" s="14" t="s">
        <v>490</v>
      </c>
      <c r="D451" s="14">
        <f>Cenník[[#This Row],[Kód]]</f>
        <v>6671</v>
      </c>
      <c r="E451" s="23">
        <v>0.68</v>
      </c>
      <c r="G451" s="14" t="s">
        <v>200</v>
      </c>
      <c r="I451" s="24">
        <f>Cenník[[#This Row],[Kód]]</f>
        <v>6671</v>
      </c>
      <c r="J451" s="25">
        <f>Výskyt[[#This Row],[1]]</f>
        <v>0</v>
      </c>
      <c r="K451" s="25" t="str">
        <f>IFERROR(RANK(Výskyt[[#This Row],[kód-P]],Výskyt[kód-P],1),"")</f>
        <v/>
      </c>
      <c r="L451" s="25" t="str">
        <f>IF(Výskyt[[#This Row],[ks]]&gt;0,Výskyt[[#This Row],[Kód]],"")</f>
        <v/>
      </c>
      <c r="M451" s="25">
        <f>IFERROR(VLOOKUP(Výskyt[[#This Row],[Kód]],'Školské potreby'!$C$8:$F$270,4,0),0)+IFERROR(VLOOKUP(Výskyt[[#This Row],[Kód]],'Školské potreby'!$I$8:$L$268,4,0),0)</f>
        <v>0</v>
      </c>
    </row>
    <row r="452" spans="2:13" x14ac:dyDescent="0.2">
      <c r="B452" s="22">
        <v>6672</v>
      </c>
      <c r="C452" s="14" t="s">
        <v>491</v>
      </c>
      <c r="D452" s="14">
        <f>Cenník[[#This Row],[Kód]]</f>
        <v>6672</v>
      </c>
      <c r="E452" s="23">
        <v>0.68</v>
      </c>
      <c r="G452" s="14" t="s">
        <v>229</v>
      </c>
      <c r="I452" s="24">
        <f>Cenník[[#This Row],[Kód]]</f>
        <v>6672</v>
      </c>
      <c r="J452" s="25">
        <f>Výskyt[[#This Row],[1]]</f>
        <v>0</v>
      </c>
      <c r="K452" s="25" t="str">
        <f>IFERROR(RANK(Výskyt[[#This Row],[kód-P]],Výskyt[kód-P],1),"")</f>
        <v/>
      </c>
      <c r="L452" s="25" t="str">
        <f>IF(Výskyt[[#This Row],[ks]]&gt;0,Výskyt[[#This Row],[Kód]],"")</f>
        <v/>
      </c>
      <c r="M452" s="25">
        <f>IFERROR(VLOOKUP(Výskyt[[#This Row],[Kód]],'Školské potreby'!$C$8:$F$270,4,0),0)+IFERROR(VLOOKUP(Výskyt[[#This Row],[Kód]],'Školské potreby'!$I$8:$L$268,4,0),0)</f>
        <v>0</v>
      </c>
    </row>
    <row r="453" spans="2:13" x14ac:dyDescent="0.2">
      <c r="B453" s="22">
        <v>6673</v>
      </c>
      <c r="C453" s="14" t="s">
        <v>492</v>
      </c>
      <c r="D453" s="14">
        <f>Cenník[[#This Row],[Kód]]</f>
        <v>6673</v>
      </c>
      <c r="E453" s="23">
        <v>0.68</v>
      </c>
      <c r="G453" s="14" t="s">
        <v>201</v>
      </c>
      <c r="I453" s="24">
        <f>Cenník[[#This Row],[Kód]]</f>
        <v>6673</v>
      </c>
      <c r="J453" s="25">
        <f>Výskyt[[#This Row],[1]]</f>
        <v>0</v>
      </c>
      <c r="K453" s="25" t="str">
        <f>IFERROR(RANK(Výskyt[[#This Row],[kód-P]],Výskyt[kód-P],1),"")</f>
        <v/>
      </c>
      <c r="L453" s="25" t="str">
        <f>IF(Výskyt[[#This Row],[ks]]&gt;0,Výskyt[[#This Row],[Kód]],"")</f>
        <v/>
      </c>
      <c r="M453" s="25">
        <f>IFERROR(VLOOKUP(Výskyt[[#This Row],[Kód]],'Školské potreby'!$C$8:$F$270,4,0),0)+IFERROR(VLOOKUP(Výskyt[[#This Row],[Kód]],'Školské potreby'!$I$8:$L$268,4,0),0)</f>
        <v>0</v>
      </c>
    </row>
    <row r="454" spans="2:13" x14ac:dyDescent="0.2">
      <c r="B454" s="22">
        <v>6674</v>
      </c>
      <c r="C454" s="14" t="s">
        <v>493</v>
      </c>
      <c r="D454" s="14">
        <f>Cenník[[#This Row],[Kód]]</f>
        <v>6674</v>
      </c>
      <c r="E454" s="23">
        <v>0.68</v>
      </c>
      <c r="G454" s="14" t="s">
        <v>230</v>
      </c>
      <c r="I454" s="24">
        <f>Cenník[[#This Row],[Kód]]</f>
        <v>6674</v>
      </c>
      <c r="J454" s="25">
        <f>Výskyt[[#This Row],[1]]</f>
        <v>0</v>
      </c>
      <c r="K454" s="25" t="str">
        <f>IFERROR(RANK(Výskyt[[#This Row],[kód-P]],Výskyt[kód-P],1),"")</f>
        <v/>
      </c>
      <c r="L454" s="25" t="str">
        <f>IF(Výskyt[[#This Row],[ks]]&gt;0,Výskyt[[#This Row],[Kód]],"")</f>
        <v/>
      </c>
      <c r="M454" s="25">
        <f>IFERROR(VLOOKUP(Výskyt[[#This Row],[Kód]],'Školské potreby'!$C$8:$F$270,4,0),0)+IFERROR(VLOOKUP(Výskyt[[#This Row],[Kód]],'Školské potreby'!$I$8:$L$268,4,0),0)</f>
        <v>0</v>
      </c>
    </row>
    <row r="455" spans="2:13" x14ac:dyDescent="0.2">
      <c r="B455" s="22">
        <v>6675</v>
      </c>
      <c r="C455" s="14" t="s">
        <v>494</v>
      </c>
      <c r="D455" s="14">
        <f>Cenník[[#This Row],[Kód]]</f>
        <v>6675</v>
      </c>
      <c r="E455" s="23">
        <v>0.68</v>
      </c>
      <c r="G455" s="14" t="s">
        <v>202</v>
      </c>
      <c r="I455" s="24">
        <f>Cenník[[#This Row],[Kód]]</f>
        <v>6675</v>
      </c>
      <c r="J455" s="25">
        <f>Výskyt[[#This Row],[1]]</f>
        <v>0</v>
      </c>
      <c r="K455" s="25" t="str">
        <f>IFERROR(RANK(Výskyt[[#This Row],[kód-P]],Výskyt[kód-P],1),"")</f>
        <v/>
      </c>
      <c r="L455" s="25" t="str">
        <f>IF(Výskyt[[#This Row],[ks]]&gt;0,Výskyt[[#This Row],[Kód]],"")</f>
        <v/>
      </c>
      <c r="M455" s="25">
        <f>IFERROR(VLOOKUP(Výskyt[[#This Row],[Kód]],'Školské potreby'!$C$8:$F$270,4,0),0)+IFERROR(VLOOKUP(Výskyt[[#This Row],[Kód]],'Školské potreby'!$I$8:$L$268,4,0),0)</f>
        <v>0</v>
      </c>
    </row>
    <row r="456" spans="2:13" x14ac:dyDescent="0.2">
      <c r="B456" s="22">
        <v>6676</v>
      </c>
      <c r="C456" s="14" t="s">
        <v>495</v>
      </c>
      <c r="D456" s="14">
        <f>Cenník[[#This Row],[Kód]]</f>
        <v>6676</v>
      </c>
      <c r="E456" s="23">
        <v>0.68</v>
      </c>
      <c r="G456" s="14" t="s">
        <v>231</v>
      </c>
      <c r="I456" s="24">
        <f>Cenník[[#This Row],[Kód]]</f>
        <v>6676</v>
      </c>
      <c r="J456" s="25">
        <f>Výskyt[[#This Row],[1]]</f>
        <v>0</v>
      </c>
      <c r="K456" s="25" t="str">
        <f>IFERROR(RANK(Výskyt[[#This Row],[kód-P]],Výskyt[kód-P],1),"")</f>
        <v/>
      </c>
      <c r="L456" s="25" t="str">
        <f>IF(Výskyt[[#This Row],[ks]]&gt;0,Výskyt[[#This Row],[Kód]],"")</f>
        <v/>
      </c>
      <c r="M456" s="25">
        <f>IFERROR(VLOOKUP(Výskyt[[#This Row],[Kód]],'Školské potreby'!$C$8:$F$270,4,0),0)+IFERROR(VLOOKUP(Výskyt[[#This Row],[Kód]],'Školské potreby'!$I$8:$L$268,4,0),0)</f>
        <v>0</v>
      </c>
    </row>
    <row r="457" spans="2:13" x14ac:dyDescent="0.2">
      <c r="B457" s="22">
        <v>6677</v>
      </c>
      <c r="C457" s="14" t="s">
        <v>496</v>
      </c>
      <c r="D457" s="14">
        <f>Cenník[[#This Row],[Kód]]</f>
        <v>6677</v>
      </c>
      <c r="E457" s="23">
        <v>0.68</v>
      </c>
      <c r="G457" s="14" t="s">
        <v>203</v>
      </c>
      <c r="I457" s="24">
        <f>Cenník[[#This Row],[Kód]]</f>
        <v>6677</v>
      </c>
      <c r="J457" s="25">
        <f>Výskyt[[#This Row],[1]]</f>
        <v>0</v>
      </c>
      <c r="K457" s="25" t="str">
        <f>IFERROR(RANK(Výskyt[[#This Row],[kód-P]],Výskyt[kód-P],1),"")</f>
        <v/>
      </c>
      <c r="L457" s="25" t="str">
        <f>IF(Výskyt[[#This Row],[ks]]&gt;0,Výskyt[[#This Row],[Kód]],"")</f>
        <v/>
      </c>
      <c r="M457" s="25">
        <f>IFERROR(VLOOKUP(Výskyt[[#This Row],[Kód]],'Školské potreby'!$C$8:$F$270,4,0),0)+IFERROR(VLOOKUP(Výskyt[[#This Row],[Kód]],'Školské potreby'!$I$8:$L$268,4,0),0)</f>
        <v>0</v>
      </c>
    </row>
    <row r="458" spans="2:13" x14ac:dyDescent="0.2">
      <c r="B458" s="22">
        <v>6678</v>
      </c>
      <c r="C458" s="14" t="s">
        <v>497</v>
      </c>
      <c r="D458" s="14">
        <f>Cenník[[#This Row],[Kód]]</f>
        <v>6678</v>
      </c>
      <c r="E458" s="23">
        <v>0.68</v>
      </c>
      <c r="G458" s="14" t="s">
        <v>232</v>
      </c>
      <c r="I458" s="24">
        <f>Cenník[[#This Row],[Kód]]</f>
        <v>6678</v>
      </c>
      <c r="J458" s="25">
        <f>Výskyt[[#This Row],[1]]</f>
        <v>0</v>
      </c>
      <c r="K458" s="25" t="str">
        <f>IFERROR(RANK(Výskyt[[#This Row],[kód-P]],Výskyt[kód-P],1),"")</f>
        <v/>
      </c>
      <c r="L458" s="25" t="str">
        <f>IF(Výskyt[[#This Row],[ks]]&gt;0,Výskyt[[#This Row],[Kód]],"")</f>
        <v/>
      </c>
      <c r="M458" s="25">
        <f>IFERROR(VLOOKUP(Výskyt[[#This Row],[Kód]],'Školské potreby'!$C$8:$F$270,4,0),0)+IFERROR(VLOOKUP(Výskyt[[#This Row],[Kód]],'Školské potreby'!$I$8:$L$268,4,0),0)</f>
        <v>0</v>
      </c>
    </row>
    <row r="459" spans="2:13" x14ac:dyDescent="0.2">
      <c r="B459" s="22">
        <v>6679</v>
      </c>
      <c r="C459" s="14" t="s">
        <v>498</v>
      </c>
      <c r="D459" s="14">
        <f>Cenník[[#This Row],[Kód]]</f>
        <v>6679</v>
      </c>
      <c r="E459" s="23">
        <v>0.68</v>
      </c>
      <c r="G459" s="14" t="s">
        <v>204</v>
      </c>
      <c r="I459" s="24">
        <f>Cenník[[#This Row],[Kód]]</f>
        <v>6679</v>
      </c>
      <c r="J459" s="25">
        <f>Výskyt[[#This Row],[1]]</f>
        <v>0</v>
      </c>
      <c r="K459" s="25" t="str">
        <f>IFERROR(RANK(Výskyt[[#This Row],[kód-P]],Výskyt[kód-P],1),"")</f>
        <v/>
      </c>
      <c r="L459" s="25" t="str">
        <f>IF(Výskyt[[#This Row],[ks]]&gt;0,Výskyt[[#This Row],[Kód]],"")</f>
        <v/>
      </c>
      <c r="M459" s="25">
        <f>IFERROR(VLOOKUP(Výskyt[[#This Row],[Kód]],'Školské potreby'!$C$8:$F$270,4,0),0)+IFERROR(VLOOKUP(Výskyt[[#This Row],[Kód]],'Školské potreby'!$I$8:$L$268,4,0),0)</f>
        <v>0</v>
      </c>
    </row>
    <row r="460" spans="2:13" x14ac:dyDescent="0.2">
      <c r="B460" s="22">
        <v>6680</v>
      </c>
      <c r="C460" s="14" t="s">
        <v>510</v>
      </c>
      <c r="D460" s="14">
        <f>Cenník[[#This Row],[Kód]]</f>
        <v>6680</v>
      </c>
      <c r="E460" s="23">
        <v>1.26</v>
      </c>
      <c r="G460" s="14" t="s">
        <v>205</v>
      </c>
      <c r="I460" s="24">
        <f>Cenník[[#This Row],[Kód]]</f>
        <v>6680</v>
      </c>
      <c r="J460" s="25">
        <f>Výskyt[[#This Row],[1]]</f>
        <v>0</v>
      </c>
      <c r="K460" s="25" t="str">
        <f>IFERROR(RANK(Výskyt[[#This Row],[kód-P]],Výskyt[kód-P],1),"")</f>
        <v/>
      </c>
      <c r="L460" s="25" t="str">
        <f>IF(Výskyt[[#This Row],[ks]]&gt;0,Výskyt[[#This Row],[Kód]],"")</f>
        <v/>
      </c>
      <c r="M460" s="25">
        <f>IFERROR(VLOOKUP(Výskyt[[#This Row],[Kód]],'Školské potreby'!$C$8:$F$270,4,0),0)+IFERROR(VLOOKUP(Výskyt[[#This Row],[Kód]],'Školské potreby'!$I$8:$L$268,4,0),0)</f>
        <v>0</v>
      </c>
    </row>
    <row r="461" spans="2:13" x14ac:dyDescent="0.2">
      <c r="B461" s="22">
        <v>6681</v>
      </c>
      <c r="C461" s="14" t="s">
        <v>511</v>
      </c>
      <c r="D461" s="14">
        <f>Cenník[[#This Row],[Kód]]</f>
        <v>6681</v>
      </c>
      <c r="E461" s="23">
        <v>1.26</v>
      </c>
      <c r="G461" s="14" t="s">
        <v>206</v>
      </c>
      <c r="I461" s="24">
        <f>Cenník[[#This Row],[Kód]]</f>
        <v>6681</v>
      </c>
      <c r="J461" s="25">
        <f>Výskyt[[#This Row],[1]]</f>
        <v>0</v>
      </c>
      <c r="K461" s="25" t="str">
        <f>IFERROR(RANK(Výskyt[[#This Row],[kód-P]],Výskyt[kód-P],1),"")</f>
        <v/>
      </c>
      <c r="L461" s="25" t="str">
        <f>IF(Výskyt[[#This Row],[ks]]&gt;0,Výskyt[[#This Row],[Kód]],"")</f>
        <v/>
      </c>
      <c r="M461" s="25">
        <f>IFERROR(VLOOKUP(Výskyt[[#This Row],[Kód]],'Školské potreby'!$C$8:$F$270,4,0),0)+IFERROR(VLOOKUP(Výskyt[[#This Row],[Kód]],'Školské potreby'!$I$8:$L$268,4,0),0)</f>
        <v>0</v>
      </c>
    </row>
    <row r="462" spans="2:13" x14ac:dyDescent="0.2">
      <c r="B462" s="22">
        <v>6682</v>
      </c>
      <c r="C462" s="14" t="s">
        <v>512</v>
      </c>
      <c r="D462" s="14">
        <f>Cenník[[#This Row],[Kód]]</f>
        <v>6682</v>
      </c>
      <c r="E462" s="23">
        <v>1.26</v>
      </c>
      <c r="G462" s="14" t="s">
        <v>207</v>
      </c>
      <c r="I462" s="24">
        <f>Cenník[[#This Row],[Kód]]</f>
        <v>6682</v>
      </c>
      <c r="J462" s="25">
        <f>Výskyt[[#This Row],[1]]</f>
        <v>0</v>
      </c>
      <c r="K462" s="25" t="str">
        <f>IFERROR(RANK(Výskyt[[#This Row],[kód-P]],Výskyt[kód-P],1),"")</f>
        <v/>
      </c>
      <c r="L462" s="25" t="str">
        <f>IF(Výskyt[[#This Row],[ks]]&gt;0,Výskyt[[#This Row],[Kód]],"")</f>
        <v/>
      </c>
      <c r="M462" s="25">
        <f>IFERROR(VLOOKUP(Výskyt[[#This Row],[Kód]],'Školské potreby'!$C$8:$F$270,4,0),0)+IFERROR(VLOOKUP(Výskyt[[#This Row],[Kód]],'Školské potreby'!$I$8:$L$268,4,0),0)</f>
        <v>0</v>
      </c>
    </row>
    <row r="463" spans="2:13" x14ac:dyDescent="0.2">
      <c r="B463" s="22">
        <v>6683</v>
      </c>
      <c r="C463" s="14" t="s">
        <v>513</v>
      </c>
      <c r="D463" s="14">
        <f>Cenník[[#This Row],[Kód]]</f>
        <v>6683</v>
      </c>
      <c r="E463" s="23">
        <v>1.26</v>
      </c>
      <c r="G463" s="14" t="s">
        <v>208</v>
      </c>
      <c r="I463" s="24">
        <f>Cenník[[#This Row],[Kód]]</f>
        <v>6683</v>
      </c>
      <c r="J463" s="25">
        <f>Výskyt[[#This Row],[1]]</f>
        <v>0</v>
      </c>
      <c r="K463" s="25" t="str">
        <f>IFERROR(RANK(Výskyt[[#This Row],[kód-P]],Výskyt[kód-P],1),"")</f>
        <v/>
      </c>
      <c r="L463" s="25" t="str">
        <f>IF(Výskyt[[#This Row],[ks]]&gt;0,Výskyt[[#This Row],[Kód]],"")</f>
        <v/>
      </c>
      <c r="M463" s="25">
        <f>IFERROR(VLOOKUP(Výskyt[[#This Row],[Kód]],'Školské potreby'!$C$8:$F$270,4,0),0)+IFERROR(VLOOKUP(Výskyt[[#This Row],[Kód]],'Školské potreby'!$I$8:$L$268,4,0),0)</f>
        <v>0</v>
      </c>
    </row>
    <row r="464" spans="2:13" x14ac:dyDescent="0.2">
      <c r="B464" s="22">
        <v>6684</v>
      </c>
      <c r="C464" s="14" t="s">
        <v>514</v>
      </c>
      <c r="D464" s="14">
        <f>Cenník[[#This Row],[Kód]]</f>
        <v>6684</v>
      </c>
      <c r="E464" s="23">
        <v>1.26</v>
      </c>
      <c r="G464" s="14" t="s">
        <v>233</v>
      </c>
      <c r="I464" s="24">
        <f>Cenník[[#This Row],[Kód]]</f>
        <v>6684</v>
      </c>
      <c r="J464" s="25">
        <f>Výskyt[[#This Row],[1]]</f>
        <v>0</v>
      </c>
      <c r="K464" s="25" t="str">
        <f>IFERROR(RANK(Výskyt[[#This Row],[kód-P]],Výskyt[kód-P],1),"")</f>
        <v/>
      </c>
      <c r="L464" s="25" t="str">
        <f>IF(Výskyt[[#This Row],[ks]]&gt;0,Výskyt[[#This Row],[Kód]],"")</f>
        <v/>
      </c>
      <c r="M464" s="25">
        <f>IFERROR(VLOOKUP(Výskyt[[#This Row],[Kód]],'Školské potreby'!$C$8:$F$270,4,0),0)+IFERROR(VLOOKUP(Výskyt[[#This Row],[Kód]],'Školské potreby'!$I$8:$L$268,4,0),0)</f>
        <v>0</v>
      </c>
    </row>
    <row r="465" spans="2:13" x14ac:dyDescent="0.2">
      <c r="B465" s="22">
        <v>6685</v>
      </c>
      <c r="C465" s="14" t="s">
        <v>515</v>
      </c>
      <c r="D465" s="14">
        <f>Cenník[[#This Row],[Kód]]</f>
        <v>6685</v>
      </c>
      <c r="E465" s="23">
        <v>1.26</v>
      </c>
      <c r="G465" s="14" t="s">
        <v>58</v>
      </c>
      <c r="I465" s="24">
        <f>Cenník[[#This Row],[Kód]]</f>
        <v>6685</v>
      </c>
      <c r="J465" s="25">
        <f>Výskyt[[#This Row],[1]]</f>
        <v>0</v>
      </c>
      <c r="K465" s="25" t="str">
        <f>IFERROR(RANK(Výskyt[[#This Row],[kód-P]],Výskyt[kód-P],1),"")</f>
        <v/>
      </c>
      <c r="L465" s="25" t="str">
        <f>IF(Výskyt[[#This Row],[ks]]&gt;0,Výskyt[[#This Row],[Kód]],"")</f>
        <v/>
      </c>
      <c r="M465" s="25">
        <f>IFERROR(VLOOKUP(Výskyt[[#This Row],[Kód]],'Školské potreby'!$C$8:$F$270,4,0),0)+IFERROR(VLOOKUP(Výskyt[[#This Row],[Kód]],'Školské potreby'!$I$8:$L$268,4,0),0)</f>
        <v>0</v>
      </c>
    </row>
    <row r="466" spans="2:13" x14ac:dyDescent="0.2">
      <c r="B466" s="22">
        <v>6686</v>
      </c>
      <c r="C466" s="14" t="s">
        <v>516</v>
      </c>
      <c r="D466" s="14">
        <f>Cenník[[#This Row],[Kód]]</f>
        <v>6686</v>
      </c>
      <c r="E466" s="23">
        <v>1.26</v>
      </c>
      <c r="G466" s="14" t="s">
        <v>59</v>
      </c>
      <c r="I466" s="24">
        <f>Cenník[[#This Row],[Kód]]</f>
        <v>6686</v>
      </c>
      <c r="J466" s="25">
        <f>Výskyt[[#This Row],[1]]</f>
        <v>0</v>
      </c>
      <c r="K466" s="25" t="str">
        <f>IFERROR(RANK(Výskyt[[#This Row],[kód-P]],Výskyt[kód-P],1),"")</f>
        <v/>
      </c>
      <c r="L466" s="25" t="str">
        <f>IF(Výskyt[[#This Row],[ks]]&gt;0,Výskyt[[#This Row],[Kód]],"")</f>
        <v/>
      </c>
      <c r="M466" s="25">
        <f>IFERROR(VLOOKUP(Výskyt[[#This Row],[Kód]],'Školské potreby'!$C$8:$F$270,4,0),0)+IFERROR(VLOOKUP(Výskyt[[#This Row],[Kód]],'Školské potreby'!$I$8:$L$268,4,0),0)</f>
        <v>0</v>
      </c>
    </row>
    <row r="467" spans="2:13" x14ac:dyDescent="0.2">
      <c r="B467" s="22">
        <v>6687</v>
      </c>
      <c r="C467" s="14" t="s">
        <v>517</v>
      </c>
      <c r="D467" s="14">
        <f>Cenník[[#This Row],[Kód]]</f>
        <v>6687</v>
      </c>
      <c r="E467" s="23">
        <v>1.26</v>
      </c>
      <c r="G467" s="14" t="s">
        <v>62</v>
      </c>
      <c r="I467" s="24">
        <f>Cenník[[#This Row],[Kód]]</f>
        <v>6687</v>
      </c>
      <c r="J467" s="25">
        <f>Výskyt[[#This Row],[1]]</f>
        <v>0</v>
      </c>
      <c r="K467" s="25" t="str">
        <f>IFERROR(RANK(Výskyt[[#This Row],[kód-P]],Výskyt[kód-P],1),"")</f>
        <v/>
      </c>
      <c r="L467" s="25" t="str">
        <f>IF(Výskyt[[#This Row],[ks]]&gt;0,Výskyt[[#This Row],[Kód]],"")</f>
        <v/>
      </c>
      <c r="M467" s="25">
        <f>IFERROR(VLOOKUP(Výskyt[[#This Row],[Kód]],'Školské potreby'!$C$8:$F$270,4,0),0)+IFERROR(VLOOKUP(Výskyt[[#This Row],[Kód]],'Školské potreby'!$I$8:$L$268,4,0),0)</f>
        <v>0</v>
      </c>
    </row>
    <row r="468" spans="2:13" x14ac:dyDescent="0.2">
      <c r="B468" s="22">
        <v>6688</v>
      </c>
      <c r="C468" s="14" t="s">
        <v>518</v>
      </c>
      <c r="D468" s="14">
        <f>Cenník[[#This Row],[Kód]]</f>
        <v>6688</v>
      </c>
      <c r="E468" s="23">
        <v>1.26</v>
      </c>
      <c r="G468" s="14" t="s">
        <v>60</v>
      </c>
      <c r="I468" s="24">
        <f>Cenník[[#This Row],[Kód]]</f>
        <v>6688</v>
      </c>
      <c r="J468" s="25">
        <f>Výskyt[[#This Row],[1]]</f>
        <v>0</v>
      </c>
      <c r="K468" s="25" t="str">
        <f>IFERROR(RANK(Výskyt[[#This Row],[kód-P]],Výskyt[kód-P],1),"")</f>
        <v/>
      </c>
      <c r="L468" s="25" t="str">
        <f>IF(Výskyt[[#This Row],[ks]]&gt;0,Výskyt[[#This Row],[Kód]],"")</f>
        <v/>
      </c>
      <c r="M468" s="25">
        <f>IFERROR(VLOOKUP(Výskyt[[#This Row],[Kód]],'Školské potreby'!$C$8:$F$270,4,0),0)+IFERROR(VLOOKUP(Výskyt[[#This Row],[Kód]],'Školské potreby'!$I$8:$L$268,4,0),0)</f>
        <v>0</v>
      </c>
    </row>
    <row r="469" spans="2:13" x14ac:dyDescent="0.2">
      <c r="B469" s="22">
        <v>6689</v>
      </c>
      <c r="C469" s="14" t="s">
        <v>519</v>
      </c>
      <c r="D469" s="14">
        <f>Cenník[[#This Row],[Kód]]</f>
        <v>6689</v>
      </c>
      <c r="E469" s="23">
        <v>1.26</v>
      </c>
      <c r="G469" s="14" t="s">
        <v>61</v>
      </c>
      <c r="I469" s="24">
        <f>Cenník[[#This Row],[Kód]]</f>
        <v>6689</v>
      </c>
      <c r="J469" s="25">
        <f>Výskyt[[#This Row],[1]]</f>
        <v>0</v>
      </c>
      <c r="K469" s="25" t="str">
        <f>IFERROR(RANK(Výskyt[[#This Row],[kód-P]],Výskyt[kód-P],1),"")</f>
        <v/>
      </c>
      <c r="L469" s="25" t="str">
        <f>IF(Výskyt[[#This Row],[ks]]&gt;0,Výskyt[[#This Row],[Kód]],"")</f>
        <v/>
      </c>
      <c r="M469" s="25">
        <f>IFERROR(VLOOKUP(Výskyt[[#This Row],[Kód]],'Školské potreby'!$C$8:$F$270,4,0),0)+IFERROR(VLOOKUP(Výskyt[[#This Row],[Kód]],'Školské potreby'!$I$8:$L$268,4,0),0)</f>
        <v>0</v>
      </c>
    </row>
    <row r="470" spans="2:13" x14ac:dyDescent="0.2">
      <c r="B470" s="22">
        <v>7810</v>
      </c>
      <c r="C470" s="14" t="s">
        <v>66</v>
      </c>
      <c r="D470" s="14">
        <f>Cenník[[#This Row],[Kód]]</f>
        <v>7810</v>
      </c>
      <c r="E470" s="23">
        <v>0.86</v>
      </c>
      <c r="G470" s="14" t="s">
        <v>64</v>
      </c>
      <c r="I470" s="24">
        <f>Cenník[[#This Row],[Kód]]</f>
        <v>7810</v>
      </c>
      <c r="J470" s="25">
        <f>Výskyt[[#This Row],[1]]</f>
        <v>0</v>
      </c>
      <c r="K470" s="25" t="str">
        <f>IFERROR(RANK(Výskyt[[#This Row],[kód-P]],Výskyt[kód-P],1),"")</f>
        <v/>
      </c>
      <c r="L470" s="25" t="str">
        <f>IF(Výskyt[[#This Row],[ks]]&gt;0,Výskyt[[#This Row],[Kód]],"")</f>
        <v/>
      </c>
      <c r="M470" s="25">
        <f>IFERROR(VLOOKUP(Výskyt[[#This Row],[Kód]],'Školské potreby'!$C$8:$F$270,4,0),0)+IFERROR(VLOOKUP(Výskyt[[#This Row],[Kód]],'Školské potreby'!$I$8:$L$268,4,0),0)</f>
        <v>0</v>
      </c>
    </row>
    <row r="471" spans="2:13" x14ac:dyDescent="0.2">
      <c r="B471" s="22">
        <v>7811</v>
      </c>
      <c r="C471" s="14" t="s">
        <v>65</v>
      </c>
      <c r="D471" s="14">
        <f>Cenník[[#This Row],[Kód]]</f>
        <v>7811</v>
      </c>
      <c r="E471" s="23">
        <v>0.86</v>
      </c>
      <c r="G471" s="14" t="s">
        <v>65</v>
      </c>
      <c r="I471" s="24">
        <f>Cenník[[#This Row],[Kód]]</f>
        <v>7811</v>
      </c>
      <c r="J471" s="25">
        <f>Výskyt[[#This Row],[1]]</f>
        <v>0</v>
      </c>
      <c r="K471" s="25" t="str">
        <f>IFERROR(RANK(Výskyt[[#This Row],[kód-P]],Výskyt[kód-P],1),"")</f>
        <v/>
      </c>
      <c r="L471" s="25" t="str">
        <f>IF(Výskyt[[#This Row],[ks]]&gt;0,Výskyt[[#This Row],[Kód]],"")</f>
        <v/>
      </c>
      <c r="M471" s="25">
        <f>IFERROR(VLOOKUP(Výskyt[[#This Row],[Kód]],'Školské potreby'!$C$8:$F$270,4,0),0)+IFERROR(VLOOKUP(Výskyt[[#This Row],[Kód]],'Školské potreby'!$I$8:$L$268,4,0),0)</f>
        <v>0</v>
      </c>
    </row>
    <row r="472" spans="2:13" x14ac:dyDescent="0.2">
      <c r="B472" s="22">
        <v>7812</v>
      </c>
      <c r="C472" s="14" t="s">
        <v>67</v>
      </c>
      <c r="D472" s="14">
        <f>Cenník[[#This Row],[Kód]]</f>
        <v>7812</v>
      </c>
      <c r="E472" s="23">
        <v>0.86</v>
      </c>
      <c r="G472" s="14" t="s">
        <v>68</v>
      </c>
      <c r="I472" s="24">
        <f>Cenník[[#This Row],[Kód]]</f>
        <v>7812</v>
      </c>
      <c r="J472" s="25">
        <f>Výskyt[[#This Row],[1]]</f>
        <v>0</v>
      </c>
      <c r="K472" s="25" t="str">
        <f>IFERROR(RANK(Výskyt[[#This Row],[kód-P]],Výskyt[kód-P],1),"")</f>
        <v/>
      </c>
      <c r="L472" s="25" t="str">
        <f>IF(Výskyt[[#This Row],[ks]]&gt;0,Výskyt[[#This Row],[Kód]],"")</f>
        <v/>
      </c>
      <c r="M472" s="25">
        <f>IFERROR(VLOOKUP(Výskyt[[#This Row],[Kód]],'Školské potreby'!$C$8:$F$270,4,0),0)+IFERROR(VLOOKUP(Výskyt[[#This Row],[Kód]],'Školské potreby'!$I$8:$L$268,4,0),0)</f>
        <v>0</v>
      </c>
    </row>
    <row r="473" spans="2:13" x14ac:dyDescent="0.2">
      <c r="B473" s="22">
        <v>7813</v>
      </c>
      <c r="C473" s="14" t="s">
        <v>64</v>
      </c>
      <c r="D473" s="14">
        <f>Cenník[[#This Row],[Kód]]</f>
        <v>7813</v>
      </c>
      <c r="E473" s="23">
        <v>0.86</v>
      </c>
      <c r="G473" s="14" t="s">
        <v>66</v>
      </c>
      <c r="I473" s="24">
        <f>Cenník[[#This Row],[Kód]]</f>
        <v>7813</v>
      </c>
      <c r="J473" s="25">
        <f>Výskyt[[#This Row],[1]]</f>
        <v>0</v>
      </c>
      <c r="K473" s="25" t="str">
        <f>IFERROR(RANK(Výskyt[[#This Row],[kód-P]],Výskyt[kód-P],1),"")</f>
        <v/>
      </c>
      <c r="L473" s="25" t="str">
        <f>IF(Výskyt[[#This Row],[ks]]&gt;0,Výskyt[[#This Row],[Kód]],"")</f>
        <v/>
      </c>
      <c r="M473" s="25">
        <f>IFERROR(VLOOKUP(Výskyt[[#This Row],[Kód]],'Školské potreby'!$C$8:$F$270,4,0),0)+IFERROR(VLOOKUP(Výskyt[[#This Row],[Kód]],'Školské potreby'!$I$8:$L$268,4,0),0)</f>
        <v>0</v>
      </c>
    </row>
    <row r="474" spans="2:13" x14ac:dyDescent="0.2">
      <c r="B474" s="22">
        <v>7817</v>
      </c>
      <c r="C474" s="14" t="s">
        <v>68</v>
      </c>
      <c r="D474" s="14">
        <f>Cenník[[#This Row],[Kód]]</f>
        <v>7817</v>
      </c>
      <c r="E474" s="23">
        <v>3.4699999999999998</v>
      </c>
      <c r="G474" s="14" t="s">
        <v>67</v>
      </c>
      <c r="I474" s="26">
        <f>Cenník[[#This Row],[Kód]]</f>
        <v>7817</v>
      </c>
      <c r="J474" s="27">
        <f>Výskyt[[#This Row],[1]]</f>
        <v>0</v>
      </c>
      <c r="K474" s="27" t="str">
        <f>IFERROR(RANK(Výskyt[[#This Row],[kód-P]],Výskyt[kód-P],1),"")</f>
        <v/>
      </c>
      <c r="L474" s="27" t="str">
        <f>IF(Výskyt[[#This Row],[ks]]&gt;0,Výskyt[[#This Row],[Kód]],"")</f>
        <v/>
      </c>
      <c r="M474" s="27">
        <f>IFERROR(VLOOKUP(Výskyt[[#This Row],[Kód]],'Školské potreby'!$C$8:$F$270,4,0),0)+IFERROR(VLOOKUP(Výskyt[[#This Row],[Kód]],'Školské potreby'!$I$8:$L$268,4,0),0)</f>
        <v>0</v>
      </c>
    </row>
  </sheetData>
  <sheetProtection algorithmName="SHA-512" hashValue="Dc6MbZHzDB275JvU9PI4RqtdCzZC7CSgMjUJnF2zMaeGTAHV17YL8d+ZgBtRiQFsNAzYQck4Fi05+pCYaJ87SA==" saltValue="afnSy7pPcwReZeLGU9zazQ==" spinCount="100000" sheet="1" objects="1" scenarios="1"/>
  <pageMargins left="0.7" right="0.7" top="0.75" bottom="0.75" header="0.3" footer="0.3"/>
  <pageSetup paperSize="9"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1AD7B-09F0-498A-8B41-224C408F2667}">
  <dimension ref="A1:J45"/>
  <sheetViews>
    <sheetView showGridLines="0" showRowColHeaders="0" workbookViewId="0">
      <selection activeCell="D14" sqref="D14:E14"/>
    </sheetView>
  </sheetViews>
  <sheetFormatPr defaultRowHeight="15" x14ac:dyDescent="0.25"/>
  <cols>
    <col min="1" max="1" width="10.7109375" customWidth="1"/>
    <col min="2" max="2" width="2.7109375" customWidth="1"/>
    <col min="3" max="3" width="10.7109375" customWidth="1"/>
    <col min="4" max="4" width="12.7109375" customWidth="1"/>
    <col min="5" max="5" width="28.7109375" customWidth="1"/>
    <col min="6" max="6" width="2.28515625" customWidth="1"/>
    <col min="7" max="7" width="10.7109375" customWidth="1"/>
    <col min="8" max="8" width="40.7109375" customWidth="1"/>
    <col min="9" max="9" width="2.7109375" customWidth="1"/>
    <col min="10" max="10" width="10.7109375" customWidth="1"/>
    <col min="15" max="15" width="2.7109375" customWidth="1"/>
  </cols>
  <sheetData>
    <row r="1" spans="1:10" ht="25.5" customHeight="1" x14ac:dyDescent="0.25">
      <c r="A1" s="51"/>
      <c r="B1" s="51"/>
      <c r="C1" s="51"/>
      <c r="D1" s="51"/>
      <c r="E1" s="51"/>
      <c r="F1" s="51"/>
      <c r="G1" s="51"/>
      <c r="H1" s="51"/>
      <c r="I1" s="51"/>
      <c r="J1" s="51"/>
    </row>
    <row r="2" spans="1:10" ht="31.5" x14ac:dyDescent="0.5">
      <c r="A2" s="51"/>
      <c r="B2" s="120"/>
      <c r="C2" s="121" t="s">
        <v>559</v>
      </c>
      <c r="D2" s="121"/>
      <c r="E2" s="121"/>
      <c r="F2" s="121"/>
      <c r="G2" s="121"/>
      <c r="H2" s="121"/>
      <c r="I2" s="120"/>
      <c r="J2" s="51"/>
    </row>
    <row r="3" spans="1:10" ht="31.5" x14ac:dyDescent="0.25">
      <c r="A3" s="51"/>
      <c r="B3" s="120"/>
      <c r="C3" s="122"/>
      <c r="D3" s="122"/>
      <c r="E3" s="122"/>
      <c r="F3" s="122"/>
      <c r="G3" s="122"/>
      <c r="H3" s="122"/>
      <c r="I3" s="120"/>
      <c r="J3" s="51"/>
    </row>
    <row r="4" spans="1:10" x14ac:dyDescent="0.25">
      <c r="A4" s="51"/>
      <c r="B4" s="120"/>
      <c r="C4" s="123" t="s">
        <v>560</v>
      </c>
      <c r="D4" s="124" t="s">
        <v>561</v>
      </c>
      <c r="E4" s="120"/>
      <c r="F4" s="120"/>
      <c r="G4" s="125" t="s">
        <v>562</v>
      </c>
      <c r="H4" s="126">
        <v>52189562</v>
      </c>
      <c r="I4" s="120"/>
      <c r="J4" s="51"/>
    </row>
    <row r="5" spans="1:10" x14ac:dyDescent="0.25">
      <c r="A5" s="51"/>
      <c r="B5" s="120"/>
      <c r="C5" s="123" t="s">
        <v>563</v>
      </c>
      <c r="D5" s="120" t="s">
        <v>564</v>
      </c>
      <c r="E5" s="120"/>
      <c r="F5" s="120"/>
      <c r="G5" s="125" t="s">
        <v>565</v>
      </c>
      <c r="H5" s="120" t="s">
        <v>566</v>
      </c>
      <c r="I5" s="120"/>
      <c r="J5" s="51"/>
    </row>
    <row r="6" spans="1:10" x14ac:dyDescent="0.25">
      <c r="A6" s="51"/>
      <c r="B6" s="120"/>
      <c r="C6" s="123" t="s">
        <v>567</v>
      </c>
      <c r="D6" s="120" t="s">
        <v>568</v>
      </c>
      <c r="E6" s="120"/>
      <c r="F6" s="120"/>
      <c r="G6" s="125" t="s">
        <v>569</v>
      </c>
      <c r="H6" s="120" t="s">
        <v>570</v>
      </c>
      <c r="I6" s="120"/>
      <c r="J6" s="51"/>
    </row>
    <row r="7" spans="1:10" x14ac:dyDescent="0.25">
      <c r="A7" s="51"/>
      <c r="B7" s="120"/>
      <c r="C7" s="123" t="s">
        <v>571</v>
      </c>
      <c r="D7" s="120" t="s">
        <v>572</v>
      </c>
      <c r="E7" s="120"/>
      <c r="F7" s="120"/>
      <c r="G7" s="125" t="s">
        <v>573</v>
      </c>
      <c r="H7" s="120"/>
      <c r="I7" s="120"/>
      <c r="J7" s="51"/>
    </row>
    <row r="8" spans="1:10" x14ac:dyDescent="0.25">
      <c r="A8" s="51"/>
      <c r="B8" s="120"/>
      <c r="C8" s="123"/>
      <c r="D8" s="120"/>
      <c r="E8" s="120"/>
      <c r="F8" s="120"/>
      <c r="G8" s="120"/>
      <c r="H8" s="120"/>
      <c r="I8" s="120"/>
      <c r="J8" s="51"/>
    </row>
    <row r="9" spans="1:10" x14ac:dyDescent="0.25">
      <c r="A9" s="51"/>
      <c r="B9" s="120"/>
      <c r="C9" s="123" t="s">
        <v>574</v>
      </c>
      <c r="D9" s="127" t="s">
        <v>575</v>
      </c>
      <c r="E9" s="127"/>
      <c r="F9" s="120"/>
      <c r="G9" s="120" t="s">
        <v>576</v>
      </c>
      <c r="H9" s="120"/>
      <c r="I9" s="120"/>
      <c r="J9" s="51"/>
    </row>
    <row r="10" spans="1:10" x14ac:dyDescent="0.25">
      <c r="A10" s="51"/>
      <c r="B10" s="120"/>
      <c r="C10" s="123" t="s">
        <v>577</v>
      </c>
      <c r="D10" s="52" t="s">
        <v>578</v>
      </c>
      <c r="E10" s="120"/>
      <c r="F10" s="120"/>
      <c r="G10" s="120" t="s">
        <v>579</v>
      </c>
      <c r="H10" s="120"/>
      <c r="I10" s="120"/>
      <c r="J10" s="51"/>
    </row>
    <row r="11" spans="1:10" x14ac:dyDescent="0.25">
      <c r="A11" s="51"/>
      <c r="B11" s="120"/>
      <c r="C11" s="120"/>
      <c r="D11" s="120"/>
      <c r="E11" s="120"/>
      <c r="F11" s="120"/>
      <c r="G11" s="120" t="s">
        <v>580</v>
      </c>
      <c r="H11" s="120"/>
      <c r="I11" s="120"/>
      <c r="J11" s="51"/>
    </row>
    <row r="12" spans="1:10" ht="8.1" customHeight="1" x14ac:dyDescent="0.25">
      <c r="A12" s="51"/>
      <c r="B12" s="128"/>
      <c r="C12" s="128"/>
      <c r="D12" s="128"/>
      <c r="E12" s="128"/>
      <c r="F12" s="128"/>
      <c r="G12" s="128"/>
      <c r="H12" s="128"/>
      <c r="I12" s="128"/>
      <c r="J12" s="51"/>
    </row>
    <row r="13" spans="1:10" ht="15.75" x14ac:dyDescent="0.25">
      <c r="A13" s="51"/>
      <c r="B13" s="53"/>
      <c r="C13" s="65" t="s">
        <v>581</v>
      </c>
      <c r="D13" s="53"/>
      <c r="E13" s="53"/>
      <c r="F13" s="53"/>
      <c r="G13" s="54" t="s">
        <v>582</v>
      </c>
      <c r="H13" s="53"/>
      <c r="I13" s="53"/>
      <c r="J13" s="51"/>
    </row>
    <row r="14" spans="1:10" x14ac:dyDescent="0.25">
      <c r="A14" s="51"/>
      <c r="B14" s="53"/>
      <c r="C14" s="55" t="s">
        <v>583</v>
      </c>
      <c r="D14" s="83"/>
      <c r="E14" s="84"/>
      <c r="F14" s="56"/>
      <c r="G14" s="55" t="s">
        <v>583</v>
      </c>
      <c r="H14" s="57"/>
      <c r="I14" s="53"/>
      <c r="J14" s="51"/>
    </row>
    <row r="15" spans="1:10" x14ac:dyDescent="0.25">
      <c r="A15" s="51"/>
      <c r="B15" s="53"/>
      <c r="C15" s="55" t="s">
        <v>584</v>
      </c>
      <c r="D15" s="83"/>
      <c r="E15" s="84"/>
      <c r="F15" s="58"/>
      <c r="G15" s="55" t="s">
        <v>584</v>
      </c>
      <c r="H15" s="57"/>
      <c r="I15" s="53"/>
      <c r="J15" s="51"/>
    </row>
    <row r="16" spans="1:10" x14ac:dyDescent="0.25">
      <c r="A16" s="51"/>
      <c r="B16" s="53"/>
      <c r="C16" s="55" t="s">
        <v>585</v>
      </c>
      <c r="D16" s="83"/>
      <c r="E16" s="84"/>
      <c r="F16" s="58"/>
      <c r="G16" s="55" t="s">
        <v>585</v>
      </c>
      <c r="H16" s="57"/>
      <c r="I16" s="53"/>
      <c r="J16" s="51"/>
    </row>
    <row r="17" spans="1:10" x14ac:dyDescent="0.25">
      <c r="A17" s="51"/>
      <c r="B17" s="53"/>
      <c r="C17" s="55" t="s">
        <v>586</v>
      </c>
      <c r="D17" s="96"/>
      <c r="E17" s="97"/>
      <c r="F17" s="58"/>
      <c r="G17" s="55" t="s">
        <v>586</v>
      </c>
      <c r="H17" s="59"/>
      <c r="I17" s="53"/>
      <c r="J17" s="51"/>
    </row>
    <row r="18" spans="1:10" x14ac:dyDescent="0.25">
      <c r="A18" s="51"/>
      <c r="B18" s="53"/>
      <c r="C18" s="55" t="s">
        <v>587</v>
      </c>
      <c r="D18" s="83"/>
      <c r="E18" s="84"/>
      <c r="F18" s="58"/>
      <c r="G18" s="55" t="s">
        <v>587</v>
      </c>
      <c r="H18" s="57"/>
      <c r="I18" s="53"/>
      <c r="J18" s="51"/>
    </row>
    <row r="19" spans="1:10" x14ac:dyDescent="0.25">
      <c r="A19" s="51"/>
      <c r="B19" s="53"/>
      <c r="C19" s="55" t="s">
        <v>588</v>
      </c>
      <c r="D19" s="85"/>
      <c r="E19" s="86"/>
      <c r="F19" s="58"/>
      <c r="G19" s="55" t="s">
        <v>588</v>
      </c>
      <c r="H19" s="60"/>
      <c r="I19" s="53"/>
      <c r="J19" s="51"/>
    </row>
    <row r="20" spans="1:10" x14ac:dyDescent="0.25">
      <c r="A20" s="51"/>
      <c r="B20" s="53"/>
      <c r="C20" s="55" t="s">
        <v>589</v>
      </c>
      <c r="D20" s="83"/>
      <c r="E20" s="84"/>
      <c r="F20" s="58"/>
      <c r="G20" s="53"/>
      <c r="H20" s="53"/>
      <c r="I20" s="53"/>
      <c r="J20" s="51"/>
    </row>
    <row r="21" spans="1:10" x14ac:dyDescent="0.25">
      <c r="A21" s="51"/>
      <c r="B21" s="53"/>
      <c r="C21" s="55" t="s">
        <v>590</v>
      </c>
      <c r="D21" s="90"/>
      <c r="E21" s="91"/>
      <c r="F21" s="58"/>
      <c r="G21" s="58"/>
      <c r="H21" s="55" t="s">
        <v>591</v>
      </c>
      <c r="I21" s="53"/>
      <c r="J21" s="51"/>
    </row>
    <row r="22" spans="1:10" x14ac:dyDescent="0.25">
      <c r="A22" s="51"/>
      <c r="B22" s="53"/>
      <c r="C22" s="55" t="s">
        <v>592</v>
      </c>
      <c r="D22" s="92"/>
      <c r="E22" s="93"/>
      <c r="F22" s="53"/>
      <c r="G22" s="53"/>
      <c r="H22" s="53"/>
      <c r="I22" s="53"/>
      <c r="J22" s="51"/>
    </row>
    <row r="23" spans="1:10" x14ac:dyDescent="0.25">
      <c r="A23" s="51"/>
      <c r="B23" s="53"/>
      <c r="C23" s="55" t="s">
        <v>593</v>
      </c>
      <c r="D23" s="94"/>
      <c r="E23" s="95"/>
      <c r="F23" s="53"/>
      <c r="G23" s="53"/>
      <c r="H23" s="53"/>
      <c r="I23" s="53"/>
      <c r="J23" s="51"/>
    </row>
    <row r="24" spans="1:10" ht="15" customHeight="1" x14ac:dyDescent="0.25">
      <c r="A24" s="51"/>
      <c r="B24" s="61"/>
      <c r="C24" s="61"/>
      <c r="D24" s="62"/>
      <c r="E24" s="62"/>
      <c r="F24" s="61"/>
      <c r="G24" s="61"/>
      <c r="H24" s="61"/>
      <c r="I24" s="61"/>
      <c r="J24" s="51"/>
    </row>
    <row r="25" spans="1:10" ht="21.95" customHeight="1" x14ac:dyDescent="0.25">
      <c r="A25" s="51"/>
      <c r="B25" s="53"/>
      <c r="C25" s="54" t="s">
        <v>551</v>
      </c>
      <c r="D25" s="53"/>
      <c r="E25" s="53"/>
      <c r="F25" s="53"/>
      <c r="G25" s="53"/>
      <c r="H25" s="53"/>
      <c r="I25" s="53"/>
      <c r="J25" s="51"/>
    </row>
    <row r="26" spans="1:10" x14ac:dyDescent="0.25">
      <c r="A26" s="51"/>
      <c r="B26" s="53"/>
      <c r="C26" s="55" t="s">
        <v>552</v>
      </c>
      <c r="D26" s="83"/>
      <c r="E26" s="84"/>
      <c r="F26" s="53"/>
      <c r="G26" s="53"/>
      <c r="H26" s="53"/>
      <c r="I26" s="53"/>
      <c r="J26" s="51"/>
    </row>
    <row r="27" spans="1:10" x14ac:dyDescent="0.25">
      <c r="A27" s="51"/>
      <c r="B27" s="53"/>
      <c r="C27" s="55" t="s">
        <v>550</v>
      </c>
      <c r="D27" s="85"/>
      <c r="E27" s="86"/>
      <c r="F27" s="53"/>
      <c r="G27" s="53"/>
      <c r="H27" s="53"/>
      <c r="I27" s="53"/>
      <c r="J27" s="51"/>
    </row>
    <row r="28" spans="1:10" x14ac:dyDescent="0.25">
      <c r="A28" s="51"/>
      <c r="B28" s="53"/>
      <c r="C28" s="55" t="s">
        <v>553</v>
      </c>
      <c r="D28" s="83"/>
      <c r="E28" s="84"/>
      <c r="F28" s="53"/>
      <c r="G28" s="53"/>
      <c r="H28" s="53"/>
      <c r="I28" s="53"/>
      <c r="J28" s="51"/>
    </row>
    <row r="29" spans="1:10" x14ac:dyDescent="0.25">
      <c r="A29" s="51"/>
      <c r="B29" s="61"/>
      <c r="C29" s="61"/>
      <c r="D29" s="61"/>
      <c r="E29" s="61"/>
      <c r="F29" s="61"/>
      <c r="G29" s="61"/>
      <c r="H29" s="61"/>
      <c r="I29" s="61"/>
      <c r="J29" s="51"/>
    </row>
    <row r="30" spans="1:10" ht="21.95" customHeight="1" x14ac:dyDescent="0.25">
      <c r="A30" s="51"/>
      <c r="B30" s="53"/>
      <c r="C30" s="63" t="s">
        <v>594</v>
      </c>
      <c r="D30" s="53"/>
      <c r="E30" s="53"/>
      <c r="F30" s="53"/>
      <c r="G30" s="53"/>
      <c r="H30" s="53"/>
      <c r="I30" s="53"/>
      <c r="J30" s="51"/>
    </row>
    <row r="31" spans="1:10" x14ac:dyDescent="0.25">
      <c r="A31" s="51"/>
      <c r="B31" s="53"/>
      <c r="C31" s="66" t="s">
        <v>595</v>
      </c>
      <c r="D31" s="66"/>
      <c r="E31" s="87" t="s">
        <v>558</v>
      </c>
      <c r="F31" s="88"/>
      <c r="G31" s="89"/>
      <c r="H31" s="53"/>
      <c r="I31" s="53"/>
      <c r="J31" s="51"/>
    </row>
    <row r="32" spans="1:10" x14ac:dyDescent="0.25">
      <c r="A32" s="51"/>
      <c r="B32" s="53"/>
      <c r="C32" s="66" t="s">
        <v>555</v>
      </c>
      <c r="D32" s="67"/>
      <c r="E32" s="68" t="s">
        <v>596</v>
      </c>
      <c r="F32" s="69"/>
      <c r="G32" s="70"/>
      <c r="H32" s="53"/>
      <c r="I32" s="64"/>
      <c r="J32" s="51"/>
    </row>
    <row r="33" spans="1:10" x14ac:dyDescent="0.25">
      <c r="A33" s="51"/>
      <c r="B33" s="53"/>
      <c r="C33" s="66" t="s">
        <v>556</v>
      </c>
      <c r="D33" s="67"/>
      <c r="E33" s="68" t="s">
        <v>557</v>
      </c>
      <c r="F33" s="69"/>
      <c r="G33" s="70"/>
      <c r="H33" s="53"/>
      <c r="I33" s="64"/>
      <c r="J33" s="51"/>
    </row>
    <row r="34" spans="1:10" ht="15" customHeight="1" x14ac:dyDescent="0.25">
      <c r="A34" s="51"/>
      <c r="B34" s="53"/>
      <c r="C34" s="66" t="s">
        <v>597</v>
      </c>
      <c r="D34" s="66"/>
      <c r="E34" s="71"/>
      <c r="F34" s="72"/>
      <c r="G34" s="73"/>
      <c r="H34" s="53"/>
      <c r="I34" s="64"/>
      <c r="J34" s="51"/>
    </row>
    <row r="35" spans="1:10" ht="15" customHeight="1" x14ac:dyDescent="0.25">
      <c r="A35" s="51"/>
      <c r="B35" s="53"/>
      <c r="C35" s="53"/>
      <c r="D35" s="53"/>
      <c r="E35" s="53"/>
      <c r="F35" s="53"/>
      <c r="G35" s="53"/>
      <c r="H35" s="53"/>
      <c r="I35" s="53"/>
      <c r="J35" s="51"/>
    </row>
    <row r="36" spans="1:10" x14ac:dyDescent="0.25">
      <c r="A36" s="51"/>
      <c r="B36" s="53"/>
      <c r="C36" s="63" t="s">
        <v>598</v>
      </c>
      <c r="D36" s="53"/>
      <c r="E36" s="53"/>
      <c r="F36" s="53"/>
      <c r="G36" s="53"/>
      <c r="H36" s="53"/>
      <c r="I36" s="53"/>
      <c r="J36" s="51"/>
    </row>
    <row r="37" spans="1:10" x14ac:dyDescent="0.25">
      <c r="A37" s="51"/>
      <c r="B37" s="53"/>
      <c r="C37" s="74"/>
      <c r="D37" s="75"/>
      <c r="E37" s="75"/>
      <c r="F37" s="75"/>
      <c r="G37" s="75"/>
      <c r="H37" s="76"/>
      <c r="I37" s="53"/>
      <c r="J37" s="51"/>
    </row>
    <row r="38" spans="1:10" x14ac:dyDescent="0.25">
      <c r="A38" s="51"/>
      <c r="B38" s="53"/>
      <c r="C38" s="77"/>
      <c r="D38" s="78"/>
      <c r="E38" s="78"/>
      <c r="F38" s="78"/>
      <c r="G38" s="78"/>
      <c r="H38" s="79"/>
      <c r="I38" s="53"/>
      <c r="J38" s="51"/>
    </row>
    <row r="39" spans="1:10" x14ac:dyDescent="0.25">
      <c r="A39" s="51"/>
      <c r="B39" s="53"/>
      <c r="C39" s="77"/>
      <c r="D39" s="78"/>
      <c r="E39" s="78"/>
      <c r="F39" s="78"/>
      <c r="G39" s="78"/>
      <c r="H39" s="79"/>
      <c r="I39" s="53"/>
      <c r="J39" s="51"/>
    </row>
    <row r="40" spans="1:10" x14ac:dyDescent="0.25">
      <c r="A40" s="51"/>
      <c r="B40" s="53"/>
      <c r="C40" s="77"/>
      <c r="D40" s="78"/>
      <c r="E40" s="78"/>
      <c r="F40" s="78"/>
      <c r="G40" s="78"/>
      <c r="H40" s="79"/>
      <c r="I40" s="53"/>
      <c r="J40" s="51"/>
    </row>
    <row r="41" spans="1:10" ht="8.1" customHeight="1" x14ac:dyDescent="0.25">
      <c r="A41" s="51"/>
      <c r="B41" s="53"/>
      <c r="C41" s="80"/>
      <c r="D41" s="81"/>
      <c r="E41" s="81"/>
      <c r="F41" s="81"/>
      <c r="G41" s="81"/>
      <c r="H41" s="82"/>
      <c r="I41" s="53"/>
      <c r="J41" s="51"/>
    </row>
    <row r="42" spans="1:10" x14ac:dyDescent="0.25">
      <c r="A42" s="51"/>
      <c r="B42" s="53"/>
      <c r="C42" s="53"/>
      <c r="D42" s="53"/>
      <c r="E42" s="53"/>
      <c r="F42" s="53"/>
      <c r="G42" s="53"/>
      <c r="H42" s="53"/>
      <c r="I42" s="53"/>
      <c r="J42" s="51"/>
    </row>
    <row r="43" spans="1:10" x14ac:dyDescent="0.25">
      <c r="A43" s="51"/>
      <c r="B43" s="51"/>
      <c r="C43" s="51"/>
      <c r="D43" s="51"/>
      <c r="E43" s="51"/>
      <c r="F43" s="51"/>
      <c r="G43" s="51"/>
      <c r="H43" s="51"/>
      <c r="I43" s="51"/>
      <c r="J43" s="51"/>
    </row>
    <row r="44" spans="1:10" x14ac:dyDescent="0.25">
      <c r="A44" s="51"/>
      <c r="B44" s="51"/>
      <c r="C44" s="51"/>
      <c r="D44" s="51"/>
      <c r="E44" s="51"/>
      <c r="F44" s="51"/>
      <c r="G44" s="51"/>
      <c r="H44" s="51"/>
      <c r="I44" s="51"/>
      <c r="J44" s="51"/>
    </row>
    <row r="45" spans="1:10" x14ac:dyDescent="0.25">
      <c r="A45" s="51"/>
      <c r="B45" s="51"/>
      <c r="C45" s="51"/>
      <c r="D45" s="51"/>
      <c r="E45" s="51"/>
      <c r="F45" s="51"/>
      <c r="G45" s="51"/>
      <c r="H45" s="51"/>
      <c r="I45" s="51"/>
      <c r="J45" s="51"/>
    </row>
  </sheetData>
  <sheetProtection algorithmName="SHA-512" hashValue="QVG3stONU2pSuyrHJruwj7i0uJ0h0huL8c09ihL9fmCgIoYzIMk5A1wWARwJwUHkEW6IDfhRB1vhBr5YmyjpxQ==" saltValue="XnqGynNpf+6dpSH0a7PDEA==" spinCount="100000" sheet="1" objects="1" scenarios="1"/>
  <mergeCells count="24">
    <mergeCell ref="D17:E17"/>
    <mergeCell ref="C2:H2"/>
    <mergeCell ref="D9:E9"/>
    <mergeCell ref="D14:E14"/>
    <mergeCell ref="D15:E15"/>
    <mergeCell ref="D16:E16"/>
    <mergeCell ref="C32:D32"/>
    <mergeCell ref="E32:G32"/>
    <mergeCell ref="D18:E18"/>
    <mergeCell ref="D19:E19"/>
    <mergeCell ref="D20:E20"/>
    <mergeCell ref="D21:E21"/>
    <mergeCell ref="D22:E22"/>
    <mergeCell ref="D23:E23"/>
    <mergeCell ref="D26:E26"/>
    <mergeCell ref="D27:E27"/>
    <mergeCell ref="D28:E28"/>
    <mergeCell ref="C31:D31"/>
    <mergeCell ref="E31:G31"/>
    <mergeCell ref="C33:D33"/>
    <mergeCell ref="E33:G33"/>
    <mergeCell ref="C34:D34"/>
    <mergeCell ref="E34:G34"/>
    <mergeCell ref="C37:H41"/>
  </mergeCells>
  <dataValidations count="6">
    <dataValidation allowBlank="1" showInputMessage="1" showErrorMessage="1" promptTitle="Identifikačné číslo pre DPH" prompt="Vyplní len platiteľ DPH." sqref="D23" xr:uid="{71721C8A-3597-4CF8-BF90-F6FF5D52D398}"/>
    <dataValidation type="list" allowBlank="1" showInputMessage="1" showErrorMessage="1" sqref="E31" xr:uid="{D911EE48-481E-4D73-9C8B-0A7AD63EDACE}">
      <formula1>"Balíčkovať (do tašiek),Baliť po zostách (do krabíc),Dodať bez balenia"</formula1>
    </dataValidation>
    <dataValidation type="list" allowBlank="1" showInputMessage="1" showErrorMessage="1" promptTitle="MEGGY-T - Platba" prompt="1. Platba prevodom - na faktúru_x000a_- tovar uhradíte do 14 dní od vystavenia faktúry,_x000a_údaje k prevodnej platbe sú uvedené na faktúre." sqref="E33:G33" xr:uid="{ECA65473-CEA7-4713-A4D2-C69BBF9929B9}">
      <formula1>"Platba prevodom - na faktúru"</formula1>
    </dataValidation>
    <dataValidation type="list" allowBlank="1" showInputMessage="1" showErrorMessage="1" promptTitle="MEGGY-T s.r.o." prompt="1.Rozvoz MEGGY-T_x000a_- školské potreby privezieme alebo pošleme poštou na fakturačnú/dodaciu adresu bezplatne" sqref="E32:G32" xr:uid="{DF1BD505-693E-429B-900B-C0D113F6434F}">
      <formula1>"Rozvoz MEGGY-T (zadarmo)"</formula1>
    </dataValidation>
    <dataValidation allowBlank="1" showInputMessage="1" showErrorMessage="1" promptTitle="Daňové identifikačné číslo" prompt="Vyplniť pri nákupe na organizáciu." sqref="D22" xr:uid="{142733A2-B66D-4E68-94D3-8AED4DDFE561}"/>
    <dataValidation allowBlank="1" showInputMessage="1" showErrorMessage="1" promptTitle="Identifikačné číslo organizácie" prompt="Vyplniť pri nákupe na organizáciu." sqref="D21" xr:uid="{90C208AB-A22E-494D-BD69-35EEFC412047}"/>
  </dataValidations>
  <hyperlinks>
    <hyperlink ref="D10" r:id="rId1" xr:uid="{FAC64F60-CA89-42EE-9403-525750AFC53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2BF85-8559-4CED-91DE-098086F23675}">
  <sheetPr>
    <tabColor rgb="FF92D050"/>
  </sheetPr>
  <dimension ref="A1:P386"/>
  <sheetViews>
    <sheetView showGridLines="0" showRowColHeaders="0" showZeros="0" tabSelected="1" zoomScaleNormal="100" zoomScaleSheetLayoutView="80" workbookViewId="0">
      <selection activeCell="F8" sqref="F8"/>
    </sheetView>
  </sheetViews>
  <sheetFormatPr defaultRowHeight="12.75" x14ac:dyDescent="0.2"/>
  <cols>
    <col min="1" max="1" width="2.7109375" style="48" customWidth="1"/>
    <col min="2" max="2" width="1.28515625" style="48" customWidth="1"/>
    <col min="3" max="3" width="6.28515625" style="48" customWidth="1"/>
    <col min="4" max="4" width="26.7109375" style="48" customWidth="1"/>
    <col min="5" max="5" width="6.7109375" style="48" customWidth="1"/>
    <col min="6" max="7" width="8.7109375" style="48" customWidth="1"/>
    <col min="8" max="8" width="1.140625" style="48" customWidth="1"/>
    <col min="9" max="9" width="6.28515625" style="48" customWidth="1"/>
    <col min="10" max="10" width="26.7109375" style="48" customWidth="1"/>
    <col min="11" max="11" width="6.7109375" style="48" customWidth="1"/>
    <col min="12" max="13" width="8.7109375" style="48" customWidth="1"/>
    <col min="14" max="14" width="1.42578125" style="48" customWidth="1"/>
    <col min="15" max="15" width="2.7109375" style="48" customWidth="1"/>
    <col min="16" max="17" width="9.140625" style="16"/>
    <col min="18" max="20" width="7.140625" style="16" customWidth="1"/>
    <col min="21" max="16384" width="9.140625" style="16"/>
  </cols>
  <sheetData>
    <row r="1" spans="1:15" ht="15" customHeight="1" x14ac:dyDescent="0.2">
      <c r="A1" s="29"/>
      <c r="B1" s="29"/>
      <c r="C1" s="29"/>
      <c r="D1" s="29"/>
      <c r="E1" s="29"/>
      <c r="F1" s="29"/>
      <c r="G1" s="29"/>
      <c r="H1" s="29"/>
      <c r="I1" s="29"/>
      <c r="J1" s="29"/>
      <c r="K1" s="29"/>
      <c r="L1" s="29"/>
      <c r="M1" s="29"/>
      <c r="N1" s="29"/>
      <c r="O1" s="29"/>
    </row>
    <row r="2" spans="1:15" ht="3.75" customHeight="1" x14ac:dyDescent="0.2">
      <c r="A2" s="29"/>
      <c r="B2" s="30"/>
      <c r="C2" s="30"/>
      <c r="D2" s="30"/>
      <c r="E2" s="30"/>
      <c r="F2" s="30"/>
      <c r="G2" s="30"/>
      <c r="H2" s="30"/>
      <c r="I2" s="30"/>
      <c r="J2" s="30"/>
      <c r="K2" s="30"/>
      <c r="L2" s="30"/>
      <c r="M2" s="30"/>
      <c r="N2" s="30"/>
      <c r="O2" s="29"/>
    </row>
    <row r="3" spans="1:15" ht="32.1" customHeight="1" x14ac:dyDescent="0.2">
      <c r="A3" s="29"/>
      <c r="B3" s="30"/>
      <c r="C3" s="98" t="s">
        <v>419</v>
      </c>
      <c r="D3" s="98"/>
      <c r="E3" s="98"/>
      <c r="F3" s="98"/>
      <c r="G3" s="98"/>
      <c r="H3" s="98"/>
      <c r="I3" s="98"/>
      <c r="J3" s="98"/>
      <c r="K3" s="98"/>
      <c r="L3" s="98"/>
      <c r="M3" s="98"/>
      <c r="N3" s="30"/>
      <c r="O3" s="29"/>
    </row>
    <row r="4" spans="1:15" ht="12.75" customHeight="1" x14ac:dyDescent="0.2">
      <c r="A4" s="29"/>
      <c r="B4" s="30"/>
      <c r="C4" s="31" t="s">
        <v>420</v>
      </c>
      <c r="D4" s="49"/>
      <c r="E4" s="49"/>
      <c r="F4" s="49"/>
      <c r="G4" s="49"/>
      <c r="H4" s="49"/>
      <c r="I4" s="49"/>
      <c r="J4" s="49"/>
      <c r="K4" s="49"/>
      <c r="L4" s="49"/>
      <c r="M4" s="49"/>
      <c r="N4" s="30"/>
      <c r="O4" s="29"/>
    </row>
    <row r="5" spans="1:15" ht="12.75" customHeight="1" x14ac:dyDescent="0.2">
      <c r="A5" s="29"/>
      <c r="B5" s="30"/>
      <c r="C5" s="32" t="s">
        <v>0</v>
      </c>
      <c r="D5" s="33" t="s">
        <v>1</v>
      </c>
      <c r="E5" s="33" t="s">
        <v>2</v>
      </c>
      <c r="F5" s="99" t="s">
        <v>3</v>
      </c>
      <c r="G5" s="33" t="s">
        <v>4</v>
      </c>
      <c r="H5" s="34"/>
      <c r="I5" s="32" t="s">
        <v>0</v>
      </c>
      <c r="J5" s="33" t="s">
        <v>1</v>
      </c>
      <c r="K5" s="33" t="s">
        <v>2</v>
      </c>
      <c r="L5" s="99" t="s">
        <v>3</v>
      </c>
      <c r="M5" s="33" t="s">
        <v>4</v>
      </c>
      <c r="N5" s="30"/>
      <c r="O5" s="29"/>
    </row>
    <row r="6" spans="1:15" ht="12.75" customHeight="1" x14ac:dyDescent="0.2">
      <c r="A6" s="29"/>
      <c r="B6" s="30"/>
      <c r="C6" s="35" t="s">
        <v>6</v>
      </c>
      <c r="D6" s="35"/>
      <c r="E6" s="36" t="s">
        <v>543</v>
      </c>
      <c r="F6" s="100"/>
      <c r="G6" s="36" t="s">
        <v>544</v>
      </c>
      <c r="H6" s="34"/>
      <c r="I6" s="35" t="s">
        <v>6</v>
      </c>
      <c r="J6" s="35"/>
      <c r="K6" s="36" t="s">
        <v>543</v>
      </c>
      <c r="L6" s="100"/>
      <c r="M6" s="36" t="s">
        <v>544</v>
      </c>
      <c r="N6" s="30"/>
      <c r="O6" s="29"/>
    </row>
    <row r="7" spans="1:15" ht="12.75" customHeight="1" x14ac:dyDescent="0.2">
      <c r="A7" s="29"/>
      <c r="B7" s="30"/>
      <c r="C7" s="37" t="s">
        <v>7</v>
      </c>
      <c r="D7" s="38"/>
      <c r="E7" s="39"/>
      <c r="F7" s="40"/>
      <c r="G7" s="39"/>
      <c r="H7" s="30"/>
      <c r="I7" s="37" t="s">
        <v>8</v>
      </c>
      <c r="J7" s="38"/>
      <c r="K7" s="39"/>
      <c r="L7" s="40"/>
      <c r="M7" s="39"/>
      <c r="N7" s="30"/>
      <c r="O7" s="29"/>
    </row>
    <row r="8" spans="1:15" ht="12.75" customHeight="1" x14ac:dyDescent="0.2">
      <c r="A8" s="29"/>
      <c r="B8" s="30"/>
      <c r="C8" s="41">
        <v>3880</v>
      </c>
      <c r="D8" s="42" t="str">
        <f>IFERROR(VLOOKUP(C8,Cenník[[Kód]:[Názov]],2,0),"")</f>
        <v>Ceruzka KOH školská 1</v>
      </c>
      <c r="E8" s="43">
        <f>IFERROR(VLOOKUP(C8,Cenník[[KódN]:[JC]],2,0),"")</f>
        <v>0.16</v>
      </c>
      <c r="F8" s="44"/>
      <c r="G8" s="45">
        <f>F8*E8</f>
        <v>0</v>
      </c>
      <c r="H8" s="30"/>
      <c r="I8" s="41">
        <v>3160</v>
      </c>
      <c r="J8" s="42" t="str">
        <f>IFERROR(VLOOKUP(I8,Cenník[[Kód]:[Názov]],2,0),"")</f>
        <v>Zošit 624</v>
      </c>
      <c r="K8" s="43">
        <f>IFERROR(VLOOKUP(I8,Cenník[[KódN]:[JC]],2,0),"")</f>
        <v>0.25</v>
      </c>
      <c r="L8" s="44"/>
      <c r="M8" s="45">
        <f t="shared" ref="M8:M48" si="0">L8*K8</f>
        <v>0</v>
      </c>
      <c r="N8" s="30"/>
      <c r="O8" s="29"/>
    </row>
    <row r="9" spans="1:15" ht="12.75" customHeight="1" x14ac:dyDescent="0.2">
      <c r="A9" s="29"/>
      <c r="B9" s="30"/>
      <c r="C9" s="41">
        <v>3885</v>
      </c>
      <c r="D9" s="42" t="str">
        <f>IFERROR(VLOOKUP(C9,Cenník[[Kód]:[Názov]],2,0),"")</f>
        <v>Ceruzka KOH školská 2</v>
      </c>
      <c r="E9" s="43">
        <f>IFERROR(VLOOKUP(C9,Cenník[[KódN]:[JC]],2,0),"")</f>
        <v>0.16</v>
      </c>
      <c r="F9" s="44"/>
      <c r="G9" s="45">
        <f t="shared" ref="G9:G19" si="1">F9*E9</f>
        <v>0</v>
      </c>
      <c r="H9" s="30"/>
      <c r="I9" s="41">
        <v>3165</v>
      </c>
      <c r="J9" s="42" t="str">
        <f>IFERROR(VLOOKUP(I9,Cenník[[Kód]:[Názov]],2,0),"")</f>
        <v>Zošit 644</v>
      </c>
      <c r="K9" s="43">
        <f>IFERROR(VLOOKUP(I9,Cenník[[KódN]:[JC]],2,0),"")</f>
        <v>0.37</v>
      </c>
      <c r="L9" s="44"/>
      <c r="M9" s="45">
        <f t="shared" si="0"/>
        <v>0</v>
      </c>
      <c r="N9" s="30"/>
      <c r="O9" s="29"/>
    </row>
    <row r="10" spans="1:15" ht="12.75" customHeight="1" x14ac:dyDescent="0.2">
      <c r="A10" s="29"/>
      <c r="B10" s="30"/>
      <c r="C10" s="41">
        <v>3890</v>
      </c>
      <c r="D10" s="42" t="str">
        <f>IFERROR(VLOOKUP(C10,Cenník[[Kód]:[Názov]],2,0),"")</f>
        <v>Ceruzka KOH školská 3</v>
      </c>
      <c r="E10" s="43">
        <f>IFERROR(VLOOKUP(C10,Cenník[[KódN]:[JC]],2,0),"")</f>
        <v>0.16</v>
      </c>
      <c r="F10" s="44"/>
      <c r="G10" s="45">
        <f t="shared" si="1"/>
        <v>0</v>
      </c>
      <c r="H10" s="30"/>
      <c r="I10" s="41">
        <v>3050</v>
      </c>
      <c r="J10" s="42" t="str">
        <f>IFERROR(VLOOKUP(I10,Cenník[[Kód]:[Názov]],2,0),"")</f>
        <v>Zošit 510</v>
      </c>
      <c r="K10" s="43">
        <f>IFERROR(VLOOKUP(I10,Cenník[[KódN]:[JC]],2,0),"")</f>
        <v>0.28000000000000003</v>
      </c>
      <c r="L10" s="44"/>
      <c r="M10" s="45">
        <f t="shared" si="0"/>
        <v>0</v>
      </c>
      <c r="N10" s="30"/>
      <c r="O10" s="29"/>
    </row>
    <row r="11" spans="1:15" ht="12.75" customHeight="1" x14ac:dyDescent="0.2">
      <c r="A11" s="29"/>
      <c r="B11" s="30"/>
      <c r="C11" s="41">
        <v>3893</v>
      </c>
      <c r="D11" s="42" t="str">
        <f>IFERROR(VLOOKUP(C11,Cenník[[Kód]:[Názov]],2,0),"")</f>
        <v>Ceruzka 3hr. Maped HB</v>
      </c>
      <c r="E11" s="43">
        <f>IFERROR(VLOOKUP(C11,Cenník[[KódN]:[JC]],2,0),"")</f>
        <v>0.28000000000000003</v>
      </c>
      <c r="F11" s="44"/>
      <c r="G11" s="45">
        <f t="shared" si="1"/>
        <v>0</v>
      </c>
      <c r="H11" s="30"/>
      <c r="I11" s="41">
        <v>3055</v>
      </c>
      <c r="J11" s="42" t="str">
        <f>IFERROR(VLOOKUP(I11,Cenník[[Kód]:[Názov]],2,0),"")</f>
        <v>Zošit 511</v>
      </c>
      <c r="K11" s="43">
        <f>IFERROR(VLOOKUP(I11,Cenník[[KódN]:[JC]],2,0),"")</f>
        <v>0.28000000000000003</v>
      </c>
      <c r="L11" s="44"/>
      <c r="M11" s="45">
        <f t="shared" si="0"/>
        <v>0</v>
      </c>
      <c r="N11" s="30"/>
      <c r="O11" s="29"/>
    </row>
    <row r="12" spans="1:15" ht="12.75" customHeight="1" x14ac:dyDescent="0.2">
      <c r="A12" s="29"/>
      <c r="B12" s="30"/>
      <c r="C12" s="41">
        <v>3894</v>
      </c>
      <c r="D12" s="42" t="str">
        <f>IFERROR(VLOOKUP(C12,Cenník[[Kód]:[Názov]],2,0),"")</f>
        <v>Ceruzka 3hr. Maped HB s gumou</v>
      </c>
      <c r="E12" s="43">
        <f>IFERROR(VLOOKUP(C12,Cenník[[KódN]:[JC]],2,0),"")</f>
        <v>0.3</v>
      </c>
      <c r="F12" s="44"/>
      <c r="G12" s="45">
        <f t="shared" si="1"/>
        <v>0</v>
      </c>
      <c r="H12" s="30"/>
      <c r="I12" s="41">
        <v>3060</v>
      </c>
      <c r="J12" s="42" t="str">
        <f>IFERROR(VLOOKUP(I12,Cenník[[Kód]:[Názov]],2,0),"")</f>
        <v>Zošit 511 s p.l.</v>
      </c>
      <c r="K12" s="43">
        <f>IFERROR(VLOOKUP(I12,Cenník[[KódN]:[JC]],2,0),"")</f>
        <v>0.31</v>
      </c>
      <c r="L12" s="44"/>
      <c r="M12" s="45">
        <f t="shared" si="0"/>
        <v>0</v>
      </c>
      <c r="N12" s="30"/>
      <c r="O12" s="29"/>
    </row>
    <row r="13" spans="1:15" ht="12.75" customHeight="1" x14ac:dyDescent="0.2">
      <c r="A13" s="29"/>
      <c r="B13" s="30"/>
      <c r="C13" s="41">
        <v>3940</v>
      </c>
      <c r="D13" s="42" t="str">
        <f>IFERROR(VLOOKUP(C13,Cenník[[Kód]:[Názov]],2,0),"")</f>
        <v>Ceruzka 3hr. Milan HB</v>
      </c>
      <c r="E13" s="43">
        <f>IFERROR(VLOOKUP(C13,Cenník[[KódN]:[JC]],2,0),"")</f>
        <v>0.24</v>
      </c>
      <c r="F13" s="44"/>
      <c r="G13" s="45">
        <f t="shared" si="1"/>
        <v>0</v>
      </c>
      <c r="H13" s="30"/>
      <c r="I13" s="41">
        <v>3090</v>
      </c>
      <c r="J13" s="42" t="str">
        <f>IFERROR(VLOOKUP(I13,Cenník[[Kód]:[Názov]],2,0),"")</f>
        <v>Zošit 5110</v>
      </c>
      <c r="K13" s="43">
        <f>IFERROR(VLOOKUP(I13,Cenník[[KódN]:[JC]],2,0),"")</f>
        <v>0.28000000000000003</v>
      </c>
      <c r="L13" s="44"/>
      <c r="M13" s="45">
        <f t="shared" si="0"/>
        <v>0</v>
      </c>
      <c r="N13" s="30"/>
      <c r="O13" s="29"/>
    </row>
    <row r="14" spans="1:15" ht="12.75" customHeight="1" x14ac:dyDescent="0.2">
      <c r="A14" s="29"/>
      <c r="B14" s="30"/>
      <c r="C14" s="41">
        <v>3942</v>
      </c>
      <c r="D14" s="42" t="str">
        <f>IFERROR(VLOOKUP(C14,Cenník[[Kód]:[Názov]],2,0),"")</f>
        <v>Ceruzka 3hr. FaberCastell</v>
      </c>
      <c r="E14" s="43">
        <f>IFERROR(VLOOKUP(C14,Cenník[[KódN]:[JC]],2,0),"")</f>
        <v>1.36</v>
      </c>
      <c r="F14" s="44"/>
      <c r="G14" s="45">
        <f t="shared" si="1"/>
        <v>0</v>
      </c>
      <c r="H14" s="30"/>
      <c r="I14" s="41">
        <v>3065</v>
      </c>
      <c r="J14" s="42" t="str">
        <f>IFERROR(VLOOKUP(I14,Cenník[[Kód]:[Názov]],2,0),"")</f>
        <v>Zošit 512</v>
      </c>
      <c r="K14" s="43">
        <f>IFERROR(VLOOKUP(I14,Cenník[[KódN]:[JC]],2,0),"")</f>
        <v>0.28000000000000003</v>
      </c>
      <c r="L14" s="44"/>
      <c r="M14" s="45">
        <f t="shared" si="0"/>
        <v>0</v>
      </c>
      <c r="N14" s="30"/>
      <c r="O14" s="29"/>
    </row>
    <row r="15" spans="1:15" ht="12.75" customHeight="1" x14ac:dyDescent="0.2">
      <c r="A15" s="29"/>
      <c r="B15" s="30"/>
      <c r="C15" s="41">
        <v>3950</v>
      </c>
      <c r="D15" s="42" t="str">
        <f>IFERROR(VLOOKUP(C15,Cenník[[Kód]:[Názov]],2,0),"")</f>
        <v>Cer.3hr. Stabilo Easy S pravák</v>
      </c>
      <c r="E15" s="43">
        <f>IFERROR(VLOOKUP(C15,Cenník[[KódN]:[JC]],2,0),"")</f>
        <v>1.58</v>
      </c>
      <c r="F15" s="44"/>
      <c r="G15" s="45">
        <f t="shared" si="1"/>
        <v>0</v>
      </c>
      <c r="H15" s="30"/>
      <c r="I15" s="41">
        <v>3066</v>
      </c>
      <c r="J15" s="42" t="str">
        <f>IFERROR(VLOOKUP(I15,Cenník[[Kód]:[Názov]],2,0),"")</f>
        <v>Zošit 512 s p.l.</v>
      </c>
      <c r="K15" s="43">
        <f>IFERROR(VLOOKUP(I15,Cenník[[KódN]:[JC]],2,0),"")</f>
        <v>0.31</v>
      </c>
      <c r="L15" s="44"/>
      <c r="M15" s="45">
        <f t="shared" si="0"/>
        <v>0</v>
      </c>
      <c r="N15" s="30"/>
      <c r="O15" s="29"/>
    </row>
    <row r="16" spans="1:15" ht="12.75" customHeight="1" x14ac:dyDescent="0.2">
      <c r="A16" s="29"/>
      <c r="B16" s="30"/>
      <c r="C16" s="41">
        <v>3951</v>
      </c>
      <c r="D16" s="42" t="str">
        <f>IFERROR(VLOOKUP(C16,Cenník[[Kód]:[Názov]],2,0),"")</f>
        <v>Cer.3hr. Stabilo Easy S ľavák</v>
      </c>
      <c r="E16" s="43">
        <f>IFERROR(VLOOKUP(C16,Cenník[[KódN]:[JC]],2,0),"")</f>
        <v>1.58</v>
      </c>
      <c r="F16" s="44"/>
      <c r="G16" s="45">
        <f t="shared" si="1"/>
        <v>0</v>
      </c>
      <c r="H16" s="30"/>
      <c r="I16" s="41">
        <v>3075</v>
      </c>
      <c r="J16" s="42" t="str">
        <f>IFERROR(VLOOKUP(I16,Cenník[[Kód]:[Názov]],2,0),"")</f>
        <v>Zošit 513</v>
      </c>
      <c r="K16" s="43">
        <f>IFERROR(VLOOKUP(I16,Cenník[[KódN]:[JC]],2,0),"")</f>
        <v>0.28000000000000003</v>
      </c>
      <c r="L16" s="44"/>
      <c r="M16" s="45">
        <f t="shared" si="0"/>
        <v>0</v>
      </c>
      <c r="N16" s="30"/>
      <c r="O16" s="29"/>
    </row>
    <row r="17" spans="1:15" ht="12.75" customHeight="1" x14ac:dyDescent="0.2">
      <c r="A17" s="29"/>
      <c r="B17" s="30"/>
      <c r="C17" s="41">
        <v>6639</v>
      </c>
      <c r="D17" s="42" t="str">
        <f>IFERROR(VLOOKUP(C17,Cenník[[Kód]:[Názov]],2,0),"")</f>
        <v>Ceruzka KOH červenomodrá</v>
      </c>
      <c r="E17" s="43">
        <f>IFERROR(VLOOKUP(C17,Cenník[[KódN]:[JC]],2,0),"")</f>
        <v>0.4</v>
      </c>
      <c r="F17" s="44"/>
      <c r="G17" s="45">
        <f t="shared" si="1"/>
        <v>0</v>
      </c>
      <c r="H17" s="30"/>
      <c r="I17" s="41">
        <v>3085</v>
      </c>
      <c r="J17" s="42" t="str">
        <f>IFERROR(VLOOKUP(I17,Cenník[[Kód]:[Názov]],2,0),"")</f>
        <v>Zošit 517 notový</v>
      </c>
      <c r="K17" s="43">
        <f>IFERROR(VLOOKUP(I17,Cenník[[KódN]:[JC]],2,0),"")</f>
        <v>0.4</v>
      </c>
      <c r="L17" s="44"/>
      <c r="M17" s="45">
        <f t="shared" si="0"/>
        <v>0</v>
      </c>
      <c r="N17" s="30"/>
      <c r="O17" s="29"/>
    </row>
    <row r="18" spans="1:15" ht="12.75" customHeight="1" x14ac:dyDescent="0.2">
      <c r="A18" s="29"/>
      <c r="B18" s="30"/>
      <c r="C18" s="41">
        <v>4151</v>
      </c>
      <c r="D18" s="42" t="str">
        <f>IFERROR(VLOOKUP(C18,Cenník[[Kód]:[Názov]],2,0),"")</f>
        <v>Pentelka Maped 0,5</v>
      </c>
      <c r="E18" s="43">
        <f>IFERROR(VLOOKUP(C18,Cenník[[KódN]:[JC]],2,0),"")</f>
        <v>0.64</v>
      </c>
      <c r="F18" s="44"/>
      <c r="G18" s="45">
        <f t="shared" si="1"/>
        <v>0</v>
      </c>
      <c r="H18" s="30"/>
      <c r="I18" s="41">
        <v>3095</v>
      </c>
      <c r="J18" s="42" t="str">
        <f>IFERROR(VLOOKUP(I18,Cenník[[Kód]:[Názov]],2,0),"")</f>
        <v>Zošit 520</v>
      </c>
      <c r="K18" s="43">
        <f>IFERROR(VLOOKUP(I18,Cenník[[KódN]:[JC]],2,0),"")</f>
        <v>0.36</v>
      </c>
      <c r="L18" s="44"/>
      <c r="M18" s="45">
        <f t="shared" si="0"/>
        <v>0</v>
      </c>
      <c r="N18" s="30"/>
      <c r="O18" s="29"/>
    </row>
    <row r="19" spans="1:15" ht="12.75" customHeight="1" x14ac:dyDescent="0.2">
      <c r="A19" s="29"/>
      <c r="B19" s="30"/>
      <c r="C19" s="41">
        <v>4149</v>
      </c>
      <c r="D19" s="42" t="str">
        <f>IFERROR(VLOOKUP(C19,Cenník[[Kód]:[Názov]],2,0),"")</f>
        <v>Pentelka Solidly 0,5</v>
      </c>
      <c r="E19" s="43">
        <f>IFERROR(VLOOKUP(C19,Cenník[[KódN]:[JC]],2,0),"")</f>
        <v>0.37</v>
      </c>
      <c r="F19" s="44"/>
      <c r="G19" s="45">
        <f t="shared" si="1"/>
        <v>0</v>
      </c>
      <c r="H19" s="30"/>
      <c r="I19" s="41">
        <v>3100</v>
      </c>
      <c r="J19" s="42" t="str">
        <f>IFERROR(VLOOKUP(I19,Cenník[[Kód]:[Názov]],2,0),"")</f>
        <v>Zošit 523</v>
      </c>
      <c r="K19" s="43">
        <f>IFERROR(VLOOKUP(I19,Cenník[[KódN]:[JC]],2,0),"")</f>
        <v>0.36</v>
      </c>
      <c r="L19" s="44"/>
      <c r="M19" s="45">
        <f t="shared" si="0"/>
        <v>0</v>
      </c>
      <c r="N19" s="30"/>
      <c r="O19" s="29"/>
    </row>
    <row r="20" spans="1:15" ht="12.75" customHeight="1" x14ac:dyDescent="0.2">
      <c r="A20" s="29"/>
      <c r="B20" s="30"/>
      <c r="C20" s="37" t="s">
        <v>17</v>
      </c>
      <c r="D20" s="38"/>
      <c r="E20" s="39"/>
      <c r="F20" s="40"/>
      <c r="G20" s="39"/>
      <c r="H20" s="30"/>
      <c r="I20" s="41">
        <v>3110</v>
      </c>
      <c r="J20" s="42" t="str">
        <f>IFERROR(VLOOKUP(I20,Cenník[[Kód]:[Názov]],2,0),"")</f>
        <v>Zošit 524</v>
      </c>
      <c r="K20" s="43">
        <f>IFERROR(VLOOKUP(I20,Cenník[[KódN]:[JC]],2,0),"")</f>
        <v>0.36</v>
      </c>
      <c r="L20" s="44"/>
      <c r="M20" s="45">
        <f t="shared" si="0"/>
        <v>0</v>
      </c>
      <c r="N20" s="30"/>
      <c r="O20" s="29"/>
    </row>
    <row r="21" spans="1:15" ht="12.75" customHeight="1" x14ac:dyDescent="0.2">
      <c r="A21" s="29"/>
      <c r="B21" s="30"/>
      <c r="C21" s="41">
        <v>3910</v>
      </c>
      <c r="D21" s="42" t="str">
        <f>IFERROR(VLOOKUP(C21,Cenník[[Kód]:[Názov]],2,0),"")</f>
        <v>Guma KOH 300/30</v>
      </c>
      <c r="E21" s="43">
        <f>IFERROR(VLOOKUP(C21,Cenník[[KódN]:[JC]],2,0),"")</f>
        <v>0.4</v>
      </c>
      <c r="F21" s="44"/>
      <c r="G21" s="45">
        <f t="shared" ref="G21:G27" si="2">F21*E21</f>
        <v>0</v>
      </c>
      <c r="H21" s="30"/>
      <c r="I21" s="41">
        <v>3120</v>
      </c>
      <c r="J21" s="42" t="str">
        <f>IFERROR(VLOOKUP(I21,Cenník[[Kód]:[Názov]],2,0),"")</f>
        <v>Zošit 525</v>
      </c>
      <c r="K21" s="43">
        <f>IFERROR(VLOOKUP(I21,Cenník[[KódN]:[JC]],2,0),"")</f>
        <v>0.36</v>
      </c>
      <c r="L21" s="44"/>
      <c r="M21" s="45">
        <f t="shared" si="0"/>
        <v>0</v>
      </c>
      <c r="N21" s="30"/>
      <c r="O21" s="29"/>
    </row>
    <row r="22" spans="1:15" ht="12.75" customHeight="1" x14ac:dyDescent="0.2">
      <c r="A22" s="29"/>
      <c r="B22" s="30"/>
      <c r="C22" s="41">
        <v>3911</v>
      </c>
      <c r="D22" s="42" t="str">
        <f>IFERROR(VLOOKUP(C22,Cenník[[Kód]:[Názov]],2,0),"")</f>
        <v>Guma KOH 300/40</v>
      </c>
      <c r="E22" s="43">
        <f>IFERROR(VLOOKUP(C22,Cenník[[KódN]:[JC]],2,0),"")</f>
        <v>0.28000000000000003</v>
      </c>
      <c r="F22" s="44"/>
      <c r="G22" s="45">
        <f t="shared" si="2"/>
        <v>0</v>
      </c>
      <c r="H22" s="30"/>
      <c r="I22" s="41">
        <v>3121</v>
      </c>
      <c r="J22" s="42" t="str">
        <f>IFERROR(VLOOKUP(I22,Cenník[[Kód]:[Názov]],2,0),"")</f>
        <v>Zošit 526 steno</v>
      </c>
      <c r="K22" s="43">
        <f>IFERROR(VLOOKUP(I22,Cenník[[KódN]:[JC]],2,0),"")</f>
        <v>0.38</v>
      </c>
      <c r="L22" s="44"/>
      <c r="M22" s="45">
        <f t="shared" si="0"/>
        <v>0</v>
      </c>
      <c r="N22" s="30"/>
      <c r="O22" s="29"/>
    </row>
    <row r="23" spans="1:15" ht="12.75" customHeight="1" x14ac:dyDescent="0.2">
      <c r="A23" s="29"/>
      <c r="B23" s="30"/>
      <c r="C23" s="41">
        <v>3912</v>
      </c>
      <c r="D23" s="42" t="str">
        <f>IFERROR(VLOOKUP(C23,Cenník[[Kód]:[Názov]],2,0),"")</f>
        <v>Guma KOH 300/60</v>
      </c>
      <c r="E23" s="43">
        <f>IFERROR(VLOOKUP(C23,Cenník[[KódN]:[JC]],2,0),"")</f>
        <v>0.2</v>
      </c>
      <c r="F23" s="44"/>
      <c r="G23" s="45">
        <f t="shared" si="2"/>
        <v>0</v>
      </c>
      <c r="H23" s="30"/>
      <c r="I23" s="41">
        <v>3122</v>
      </c>
      <c r="J23" s="42" t="str">
        <f>IFERROR(VLOOKUP(I23,Cenník[[Kód]:[Názov]],2,0),"")</f>
        <v>Zošit 534 slovník</v>
      </c>
      <c r="K23" s="43">
        <f>IFERROR(VLOOKUP(I23,Cenník[[KódN]:[JC]],2,0),"")</f>
        <v>0.61</v>
      </c>
      <c r="L23" s="44"/>
      <c r="M23" s="45">
        <f t="shared" si="0"/>
        <v>0</v>
      </c>
      <c r="N23" s="30"/>
      <c r="O23" s="29"/>
    </row>
    <row r="24" spans="1:15" ht="12.75" customHeight="1" x14ac:dyDescent="0.2">
      <c r="A24" s="29"/>
      <c r="B24" s="30"/>
      <c r="C24" s="41">
        <v>3914</v>
      </c>
      <c r="D24" s="42" t="str">
        <f>IFERROR(VLOOKUP(C24,Cenník[[Kód]:[Názov]],2,0),"")</f>
        <v>Guma Maped Softy</v>
      </c>
      <c r="E24" s="43">
        <f>IFERROR(VLOOKUP(C24,Cenník[[KódN]:[JC]],2,0),"")</f>
        <v>0.52</v>
      </c>
      <c r="F24" s="44"/>
      <c r="G24" s="45">
        <f t="shared" si="2"/>
        <v>0</v>
      </c>
      <c r="H24" s="30"/>
      <c r="I24" s="41">
        <v>3125</v>
      </c>
      <c r="J24" s="42" t="str">
        <f>IFERROR(VLOOKUP(I24,Cenník[[Kód]:[Názov]],2,0),"")</f>
        <v>Zošit 540</v>
      </c>
      <c r="K24" s="43">
        <f>IFERROR(VLOOKUP(I24,Cenník[[KódN]:[JC]],2,0),"")</f>
        <v>0.54</v>
      </c>
      <c r="L24" s="44"/>
      <c r="M24" s="45">
        <f t="shared" si="0"/>
        <v>0</v>
      </c>
      <c r="N24" s="30"/>
      <c r="O24" s="29"/>
    </row>
    <row r="25" spans="1:15" ht="12.75" customHeight="1" x14ac:dyDescent="0.2">
      <c r="A25" s="29"/>
      <c r="B25" s="30"/>
      <c r="C25" s="41">
        <v>3915</v>
      </c>
      <c r="D25" s="42" t="str">
        <f>IFERROR(VLOOKUP(C25,Cenník[[Kód]:[Názov]],2,0),"")</f>
        <v>Guma Maped Minisofty</v>
      </c>
      <c r="E25" s="43">
        <f>IFERROR(VLOOKUP(C25,Cenník[[KódN]:[JC]],2,0),"")</f>
        <v>0.28000000000000003</v>
      </c>
      <c r="F25" s="44"/>
      <c r="G25" s="45">
        <f t="shared" si="2"/>
        <v>0</v>
      </c>
      <c r="H25" s="30"/>
      <c r="I25" s="41">
        <v>3130</v>
      </c>
      <c r="J25" s="42" t="str">
        <f>IFERROR(VLOOKUP(I25,Cenník[[Kód]:[Názov]],2,0),"")</f>
        <v>Zošit 544</v>
      </c>
      <c r="K25" s="43">
        <f>IFERROR(VLOOKUP(I25,Cenník[[KódN]:[JC]],2,0),"")</f>
        <v>0.54</v>
      </c>
      <c r="L25" s="44"/>
      <c r="M25" s="45">
        <f t="shared" si="0"/>
        <v>0</v>
      </c>
      <c r="N25" s="30"/>
      <c r="O25" s="29"/>
    </row>
    <row r="26" spans="1:15" ht="12.75" customHeight="1" x14ac:dyDescent="0.2">
      <c r="A26" s="29"/>
      <c r="B26" s="30"/>
      <c r="C26" s="41">
        <v>3916</v>
      </c>
      <c r="D26" s="42" t="str">
        <f>IFERROR(VLOOKUP(C26,Cenník[[Kód]:[Názov]],2,0),"")</f>
        <v>Guma Milan 648 Nata</v>
      </c>
      <c r="E26" s="43">
        <f>IFERROR(VLOOKUP(C26,Cenník[[KódN]:[JC]],2,0),"")</f>
        <v>0.16</v>
      </c>
      <c r="F26" s="44"/>
      <c r="G26" s="45">
        <f t="shared" si="2"/>
        <v>0</v>
      </c>
      <c r="H26" s="30"/>
      <c r="I26" s="41">
        <v>3135</v>
      </c>
      <c r="J26" s="42" t="str">
        <f>IFERROR(VLOOKUP(I26,Cenník[[Kód]:[Názov]],2,0),"")</f>
        <v>Zošit 545</v>
      </c>
      <c r="K26" s="43">
        <f>IFERROR(VLOOKUP(I26,Cenník[[KódN]:[JC]],2,0),"")</f>
        <v>0.54</v>
      </c>
      <c r="L26" s="44"/>
      <c r="M26" s="45">
        <f t="shared" si="0"/>
        <v>0</v>
      </c>
      <c r="N26" s="30"/>
      <c r="O26" s="29"/>
    </row>
    <row r="27" spans="1:15" ht="12.75" customHeight="1" x14ac:dyDescent="0.2">
      <c r="A27" s="29"/>
      <c r="B27" s="30"/>
      <c r="C27" s="41">
        <v>3913</v>
      </c>
      <c r="D27" s="42" t="str">
        <f>IFERROR(VLOOKUP(C27,Cenník[[Kód]:[Názov]],2,0),"")</f>
        <v>Guma KOH 6541/40 bielo-sivá</v>
      </c>
      <c r="E27" s="43">
        <f>IFERROR(VLOOKUP(C27,Cenník[[KódN]:[JC]],2,0),"")</f>
        <v>0.29000000000000004</v>
      </c>
      <c r="F27" s="44"/>
      <c r="G27" s="45">
        <f t="shared" si="2"/>
        <v>0</v>
      </c>
      <c r="H27" s="30"/>
      <c r="I27" s="41">
        <v>3145</v>
      </c>
      <c r="J27" s="42" t="str">
        <f>IFERROR(VLOOKUP(I27,Cenník[[Kód]:[Názov]],2,0),"")</f>
        <v>Zošit 560</v>
      </c>
      <c r="K27" s="43">
        <f>IFERROR(VLOOKUP(I27,Cenník[[KódN]:[JC]],2,0),"")</f>
        <v>0.77</v>
      </c>
      <c r="L27" s="44"/>
      <c r="M27" s="45">
        <f t="shared" si="0"/>
        <v>0</v>
      </c>
      <c r="N27" s="30"/>
      <c r="O27" s="29"/>
    </row>
    <row r="28" spans="1:15" ht="12.75" customHeight="1" x14ac:dyDescent="0.2">
      <c r="A28" s="29"/>
      <c r="B28" s="30"/>
      <c r="C28" s="37" t="s">
        <v>24</v>
      </c>
      <c r="D28" s="38"/>
      <c r="E28" s="39"/>
      <c r="F28" s="40"/>
      <c r="G28" s="39"/>
      <c r="H28" s="30"/>
      <c r="I28" s="41">
        <v>3150</v>
      </c>
      <c r="J28" s="42" t="str">
        <f>IFERROR(VLOOKUP(I28,Cenník[[Kód]:[Názov]],2,0),"")</f>
        <v>Zošit 564</v>
      </c>
      <c r="K28" s="43">
        <f>IFERROR(VLOOKUP(I28,Cenník[[KódN]:[JC]],2,0),"")</f>
        <v>0.77</v>
      </c>
      <c r="L28" s="44"/>
      <c r="M28" s="45">
        <f t="shared" si="0"/>
        <v>0</v>
      </c>
      <c r="N28" s="30"/>
      <c r="O28" s="29"/>
    </row>
    <row r="29" spans="1:15" ht="12.75" customHeight="1" x14ac:dyDescent="0.2">
      <c r="A29" s="29"/>
      <c r="B29" s="30"/>
      <c r="C29" s="41">
        <v>4508</v>
      </c>
      <c r="D29" s="42" t="str">
        <f>IFERROR(VLOOKUP(C29,Cenník[[Kód]:[Názov]],2,0),"")</f>
        <v>Strúhadlo kovové Maped Satellite</v>
      </c>
      <c r="E29" s="43">
        <f>IFERROR(VLOOKUP(C29,Cenník[[KódN]:[JC]],2,0),"")</f>
        <v>0.85</v>
      </c>
      <c r="F29" s="44"/>
      <c r="G29" s="45">
        <f t="shared" ref="G29:G37" si="3">F29*E29</f>
        <v>0</v>
      </c>
      <c r="H29" s="30"/>
      <c r="I29" s="41">
        <v>3155</v>
      </c>
      <c r="J29" s="42" t="str">
        <f>IFERROR(VLOOKUP(I29,Cenník[[Kód]:[Názov]],2,0),"")</f>
        <v>Zošit 565</v>
      </c>
      <c r="K29" s="43">
        <f>IFERROR(VLOOKUP(I29,Cenník[[KódN]:[JC]],2,0),"")</f>
        <v>0.77</v>
      </c>
      <c r="L29" s="44"/>
      <c r="M29" s="45">
        <f t="shared" si="0"/>
        <v>0</v>
      </c>
      <c r="N29" s="30"/>
      <c r="O29" s="29"/>
    </row>
    <row r="30" spans="1:15" ht="12.75" customHeight="1" x14ac:dyDescent="0.2">
      <c r="A30" s="29"/>
      <c r="B30" s="30"/>
      <c r="C30" s="41">
        <v>4509</v>
      </c>
      <c r="D30" s="42" t="str">
        <f>IFERROR(VLOOKUP(C30,Cenník[[Kód]:[Názov]],2,0),"")</f>
        <v>Strúhadlo Maped Vivo</v>
      </c>
      <c r="E30" s="43">
        <f>IFERROR(VLOOKUP(C30,Cenník[[KódN]:[JC]],2,0),"")</f>
        <v>0.37</v>
      </c>
      <c r="F30" s="44"/>
      <c r="G30" s="45">
        <f t="shared" si="3"/>
        <v>0</v>
      </c>
      <c r="H30" s="30"/>
      <c r="I30" s="41">
        <v>3156</v>
      </c>
      <c r="J30" s="42" t="str">
        <f>IFERROR(VLOOKUP(I30,Cenník[[Kód]:[Názov]],2,0),"")</f>
        <v>Zošit 580</v>
      </c>
      <c r="K30" s="43">
        <f>IFERROR(VLOOKUP(I30,Cenník[[KódN]:[JC]],2,0),"")</f>
        <v>1.33</v>
      </c>
      <c r="L30" s="44"/>
      <c r="M30" s="45">
        <f t="shared" si="0"/>
        <v>0</v>
      </c>
      <c r="N30" s="30"/>
      <c r="O30" s="29"/>
    </row>
    <row r="31" spans="1:15" ht="12.75" customHeight="1" x14ac:dyDescent="0.2">
      <c r="A31" s="29"/>
      <c r="B31" s="30"/>
      <c r="C31" s="41">
        <v>4513</v>
      </c>
      <c r="D31" s="42" t="str">
        <f>IFERROR(VLOOKUP(C31,Cenník[[Kód]:[Názov]],2,0),"")</f>
        <v>Strúhadlo Maped Vivo Maxi</v>
      </c>
      <c r="E31" s="43">
        <f>IFERROR(VLOOKUP(C31,Cenník[[KódN]:[JC]],2,0),"")</f>
        <v>1.1200000000000001</v>
      </c>
      <c r="F31" s="44"/>
      <c r="G31" s="45">
        <f t="shared" si="3"/>
        <v>0</v>
      </c>
      <c r="H31" s="30"/>
      <c r="I31" s="41">
        <v>3157</v>
      </c>
      <c r="J31" s="42" t="str">
        <f>IFERROR(VLOOKUP(I31,Cenník[[Kód]:[Názov]],2,0),"")</f>
        <v>Zošit 584</v>
      </c>
      <c r="K31" s="43">
        <f>IFERROR(VLOOKUP(I31,Cenník[[KódN]:[JC]],2,0),"")</f>
        <v>1.33</v>
      </c>
      <c r="L31" s="44"/>
      <c r="M31" s="45">
        <f t="shared" ref="M31:M38" si="4">L31*K31</f>
        <v>0</v>
      </c>
      <c r="N31" s="30"/>
      <c r="O31" s="29"/>
    </row>
    <row r="32" spans="1:15" ht="12.75" customHeight="1" x14ac:dyDescent="0.2">
      <c r="A32" s="29"/>
      <c r="B32" s="30"/>
      <c r="C32" s="41">
        <v>4514</v>
      </c>
      <c r="D32" s="42" t="str">
        <f>IFERROR(VLOOKUP(C32,Cenník[[Kód]:[Názov]],2,0),"")</f>
        <v>Strúhadlo Maped Boogy</v>
      </c>
      <c r="E32" s="43">
        <f>IFERROR(VLOOKUP(C32,Cenník[[KódN]:[JC]],2,0),"")</f>
        <v>0.4</v>
      </c>
      <c r="F32" s="44"/>
      <c r="G32" s="45">
        <f t="shared" si="3"/>
        <v>0</v>
      </c>
      <c r="H32" s="30"/>
      <c r="I32" s="41">
        <v>3158</v>
      </c>
      <c r="J32" s="42" t="str">
        <f>IFERROR(VLOOKUP(I32,Cenník[[Kód]:[Názov]],2,0),"")</f>
        <v>Zošit 585</v>
      </c>
      <c r="K32" s="43">
        <f>IFERROR(VLOOKUP(I32,Cenník[[KódN]:[JC]],2,0),"")</f>
        <v>1.33</v>
      </c>
      <c r="L32" s="44"/>
      <c r="M32" s="45">
        <f t="shared" si="4"/>
        <v>0</v>
      </c>
      <c r="N32" s="30"/>
      <c r="O32" s="29"/>
    </row>
    <row r="33" spans="1:15" ht="12.75" customHeight="1" x14ac:dyDescent="0.2">
      <c r="A33" s="29"/>
      <c r="B33" s="30"/>
      <c r="C33" s="41">
        <v>4512</v>
      </c>
      <c r="D33" s="42" t="str">
        <f>IFERROR(VLOOKUP(C33,Cenník[[Kód]:[Názov]],2,0),"")</f>
        <v>Strúhadlo Maped Vivo 2dier.</v>
      </c>
      <c r="E33" s="43">
        <f>IFERROR(VLOOKUP(C33,Cenník[[KódN]:[JC]],2,0),"")</f>
        <v>0.76</v>
      </c>
      <c r="F33" s="44"/>
      <c r="G33" s="45">
        <f t="shared" si="3"/>
        <v>0</v>
      </c>
      <c r="H33" s="30"/>
      <c r="I33" s="41">
        <v>3005</v>
      </c>
      <c r="J33" s="42" t="str">
        <f>IFERROR(VLOOKUP(I33,Cenník[[Kód]:[Názov]],2,0),"")</f>
        <v>Zošit 420</v>
      </c>
      <c r="K33" s="43">
        <f>IFERROR(VLOOKUP(I33,Cenník[[KódN]:[JC]],2,0),"")</f>
        <v>0.73</v>
      </c>
      <c r="L33" s="44"/>
      <c r="M33" s="46">
        <f>L33*K33</f>
        <v>0</v>
      </c>
      <c r="N33" s="30"/>
      <c r="O33" s="29"/>
    </row>
    <row r="34" spans="1:15" ht="12.75" customHeight="1" x14ac:dyDescent="0.2">
      <c r="A34" s="29"/>
      <c r="B34" s="30"/>
      <c r="C34" s="41">
        <v>4515</v>
      </c>
      <c r="D34" s="42" t="str">
        <f>IFERROR(VLOOKUP(C34,Cenník[[Kód]:[Názov]],2,0),"")</f>
        <v>Strúhadlo Maped Boogy zásobník</v>
      </c>
      <c r="E34" s="43">
        <f>IFERROR(VLOOKUP(C34,Cenník[[KódN]:[JC]],2,0),"")</f>
        <v>0.96</v>
      </c>
      <c r="F34" s="44"/>
      <c r="G34" s="45">
        <f t="shared" si="3"/>
        <v>0</v>
      </c>
      <c r="H34" s="30"/>
      <c r="I34" s="41">
        <v>3010</v>
      </c>
      <c r="J34" s="42" t="str">
        <f>IFERROR(VLOOKUP(I34,Cenník[[Kód]:[Názov]],2,0),"")</f>
        <v>Zošit 424</v>
      </c>
      <c r="K34" s="43">
        <f>IFERROR(VLOOKUP(I34,Cenník[[KódN]:[JC]],2,0),"")</f>
        <v>0.73</v>
      </c>
      <c r="L34" s="44"/>
      <c r="M34" s="45">
        <f t="shared" si="4"/>
        <v>0</v>
      </c>
      <c r="N34" s="30"/>
      <c r="O34" s="29"/>
    </row>
    <row r="35" spans="1:15" ht="12.75" customHeight="1" x14ac:dyDescent="0.2">
      <c r="A35" s="29"/>
      <c r="B35" s="30"/>
      <c r="C35" s="41">
        <v>4510</v>
      </c>
      <c r="D35" s="42" t="str">
        <f>IFERROR(VLOOKUP(C35,Cenník[[Kód]:[Názov]],2,0),"")</f>
        <v>Strúhadlo Maped IGloo zásobník</v>
      </c>
      <c r="E35" s="43">
        <f>IFERROR(VLOOKUP(C35,Cenník[[KódN]:[JC]],2,0),"")</f>
        <v>0.91</v>
      </c>
      <c r="F35" s="44"/>
      <c r="G35" s="45">
        <f t="shared" si="3"/>
        <v>0</v>
      </c>
      <c r="H35" s="30"/>
      <c r="I35" s="41">
        <v>3015</v>
      </c>
      <c r="J35" s="42" t="str">
        <f>IFERROR(VLOOKUP(I35,Cenník[[Kód]:[Názov]],2,0),"")</f>
        <v>Zošit 425</v>
      </c>
      <c r="K35" s="43">
        <f>IFERROR(VLOOKUP(I35,Cenník[[KódN]:[JC]],2,0),"")</f>
        <v>0.73</v>
      </c>
      <c r="L35" s="44"/>
      <c r="M35" s="45">
        <f t="shared" si="4"/>
        <v>0</v>
      </c>
      <c r="N35" s="30"/>
      <c r="O35" s="29"/>
    </row>
    <row r="36" spans="1:15" ht="12.75" customHeight="1" x14ac:dyDescent="0.2">
      <c r="A36" s="29"/>
      <c r="B36" s="30"/>
      <c r="C36" s="41">
        <v>4516</v>
      </c>
      <c r="D36" s="42" t="str">
        <f>IFERROR(VLOOKUP(C36,Cenník[[Kód]:[Názov]],2,0),"")</f>
        <v>Strúhadlo Maped Boogy 2dier.zás.</v>
      </c>
      <c r="E36" s="43">
        <f>IFERROR(VLOOKUP(C36,Cenník[[KódN]:[JC]],2,0),"")</f>
        <v>1.52</v>
      </c>
      <c r="F36" s="44"/>
      <c r="G36" s="45">
        <f t="shared" si="3"/>
        <v>0</v>
      </c>
      <c r="H36" s="30"/>
      <c r="I36" s="41">
        <v>3017</v>
      </c>
      <c r="J36" s="42" t="str">
        <f>IFERROR(VLOOKUP(I36,Cenník[[Kód]:[Názov]],2,0),"")</f>
        <v>Zošit 4210</v>
      </c>
      <c r="K36" s="43">
        <f>IFERROR(VLOOKUP(I36,Cenník[[KódN]:[JC]],2,0),"")</f>
        <v>0.73</v>
      </c>
      <c r="L36" s="44"/>
      <c r="M36" s="45">
        <f t="shared" si="4"/>
        <v>0</v>
      </c>
      <c r="N36" s="30"/>
      <c r="O36" s="29"/>
    </row>
    <row r="37" spans="1:15" ht="12.75" customHeight="1" x14ac:dyDescent="0.2">
      <c r="A37" s="29"/>
      <c r="B37" s="30"/>
      <c r="C37" s="41">
        <v>4511</v>
      </c>
      <c r="D37" s="42" t="str">
        <f>IFERROR(VLOOKUP(C37,Cenník[[Kód]:[Názov]],2,0),"")</f>
        <v>Strúhadlo Maped IGloo 2dier.zás.</v>
      </c>
      <c r="E37" s="43">
        <f>IFERROR(VLOOKUP(C37,Cenník[[KódN]:[JC]],2,0),"")</f>
        <v>1.31</v>
      </c>
      <c r="F37" s="44"/>
      <c r="G37" s="45">
        <f t="shared" si="3"/>
        <v>0</v>
      </c>
      <c r="H37" s="30"/>
      <c r="I37" s="41">
        <v>3006</v>
      </c>
      <c r="J37" s="42" t="str">
        <f>IFERROR(VLOOKUP(I37,Cenník[[Kód]:[Názov]],2,0),"")</f>
        <v>Zošit 423x</v>
      </c>
      <c r="K37" s="43">
        <f>IFERROR(VLOOKUP(I37,Cenník[[KódN]:[JC]],2,0),"")</f>
        <v>0.73</v>
      </c>
      <c r="L37" s="44"/>
      <c r="M37" s="45">
        <f t="shared" si="4"/>
        <v>0</v>
      </c>
      <c r="N37" s="30"/>
      <c r="O37" s="29"/>
    </row>
    <row r="38" spans="1:15" ht="12.75" customHeight="1" x14ac:dyDescent="0.2">
      <c r="A38" s="29"/>
      <c r="B38" s="30"/>
      <c r="C38" s="37" t="s">
        <v>30</v>
      </c>
      <c r="D38" s="38"/>
      <c r="E38" s="39"/>
      <c r="F38" s="40"/>
      <c r="G38" s="39"/>
      <c r="H38" s="30"/>
      <c r="I38" s="41">
        <v>3016</v>
      </c>
      <c r="J38" s="42" t="str">
        <f>IFERROR(VLOOKUP(I38,Cenník[[Kód]:[Názov]],2,0),"")</f>
        <v>Zošit 428 notový</v>
      </c>
      <c r="K38" s="43">
        <f>IFERROR(VLOOKUP(I38,Cenník[[KódN]:[JC]],2,0),"")</f>
        <v>1.1000000000000001</v>
      </c>
      <c r="L38" s="44"/>
      <c r="M38" s="45">
        <f t="shared" si="4"/>
        <v>0</v>
      </c>
      <c r="N38" s="30"/>
      <c r="O38" s="29"/>
    </row>
    <row r="39" spans="1:15" ht="12.75" customHeight="1" x14ac:dyDescent="0.2">
      <c r="A39" s="29"/>
      <c r="B39" s="30"/>
      <c r="C39" s="41">
        <v>4152</v>
      </c>
      <c r="D39" s="42" t="str">
        <f>IFERROR(VLOOKUP(C39,Cenník[[Kód]:[Názov]],2,0),"")</f>
        <v>Tuhy KOH do pentelky 0,5</v>
      </c>
      <c r="E39" s="43">
        <f>IFERROR(VLOOKUP(C39,Cenník[[KódN]:[JC]],2,0),"")</f>
        <v>0.53</v>
      </c>
      <c r="F39" s="44"/>
      <c r="G39" s="45">
        <f t="shared" ref="G39:G42" si="5">F39*E39</f>
        <v>0</v>
      </c>
      <c r="H39" s="30"/>
      <c r="I39" s="41">
        <v>3020</v>
      </c>
      <c r="J39" s="42" t="str">
        <f>IFERROR(VLOOKUP(I39,Cenník[[Kód]:[Názov]],2,0),"")</f>
        <v>Zošit 440</v>
      </c>
      <c r="K39" s="43">
        <f>IFERROR(VLOOKUP(I39,Cenník[[KódN]:[JC]],2,0),"")</f>
        <v>1.04</v>
      </c>
      <c r="L39" s="44"/>
      <c r="M39" s="45">
        <f t="shared" si="0"/>
        <v>0</v>
      </c>
      <c r="N39" s="30"/>
      <c r="O39" s="29"/>
    </row>
    <row r="40" spans="1:15" ht="12.75" customHeight="1" x14ac:dyDescent="0.2">
      <c r="A40" s="29"/>
      <c r="B40" s="30"/>
      <c r="C40" s="41">
        <v>4148</v>
      </c>
      <c r="D40" s="42" t="str">
        <f>IFERROR(VLOOKUP(C40,Cenník[[Kód]:[Názov]],2,0),"")</f>
        <v>Tuhy KOH do kružidla 10ks</v>
      </c>
      <c r="E40" s="43">
        <f>IFERROR(VLOOKUP(C40,Cenník[[KódN]:[JC]],2,0),"")</f>
        <v>0.9</v>
      </c>
      <c r="F40" s="44"/>
      <c r="G40" s="45">
        <f t="shared" si="5"/>
        <v>0</v>
      </c>
      <c r="H40" s="30"/>
      <c r="I40" s="41">
        <v>3021</v>
      </c>
      <c r="J40" s="42" t="str">
        <f>IFERROR(VLOOKUP(I40,Cenník[[Kód]:[Názov]],2,0),"")</f>
        <v>Zošit 440R</v>
      </c>
      <c r="K40" s="43">
        <f>IFERROR(VLOOKUP(I40,Cenník[[KódN]:[JC]],2,0),"")</f>
        <v>1.25</v>
      </c>
      <c r="L40" s="44"/>
      <c r="M40" s="45">
        <f t="shared" si="0"/>
        <v>0</v>
      </c>
      <c r="N40" s="30"/>
      <c r="O40" s="29"/>
    </row>
    <row r="41" spans="1:15" ht="12.75" customHeight="1" x14ac:dyDescent="0.2">
      <c r="A41" s="29"/>
      <c r="B41" s="30"/>
      <c r="C41" s="41">
        <v>4070</v>
      </c>
      <c r="D41" s="42" t="str">
        <f>IFERROR(VLOOKUP(C41,Cenník[[Kód]:[Názov]],2,0),"")</f>
        <v>Tuhy KOH Scala 2x6 farieb</v>
      </c>
      <c r="E41" s="43">
        <f>IFERROR(VLOOKUP(C41,Cenník[[KódN]:[JC]],2,0),"")</f>
        <v>1.43</v>
      </c>
      <c r="F41" s="44"/>
      <c r="G41" s="45">
        <f t="shared" si="5"/>
        <v>0</v>
      </c>
      <c r="H41" s="30"/>
      <c r="I41" s="41">
        <v>3025</v>
      </c>
      <c r="J41" s="42" t="str">
        <f>IFERROR(VLOOKUP(I41,Cenník[[Kód]:[Názov]],2,0),"")</f>
        <v>Zošit 444</v>
      </c>
      <c r="K41" s="43">
        <f>IFERROR(VLOOKUP(I41,Cenník[[KódN]:[JC]],2,0),"")</f>
        <v>1.04</v>
      </c>
      <c r="L41" s="44"/>
      <c r="M41" s="45">
        <f t="shared" si="0"/>
        <v>0</v>
      </c>
      <c r="N41" s="30"/>
      <c r="O41" s="29"/>
    </row>
    <row r="42" spans="1:15" ht="12.75" customHeight="1" x14ac:dyDescent="0.2">
      <c r="A42" s="29"/>
      <c r="B42" s="30"/>
      <c r="C42" s="41">
        <v>4071</v>
      </c>
      <c r="D42" s="42" t="str">
        <f>IFERROR(VLOOKUP(C42,Cenník[[Kód]:[Názov]],2,0),"")</f>
        <v>Tuhy KOH Scala 12 farieb</v>
      </c>
      <c r="E42" s="43">
        <f>IFERROR(VLOOKUP(C42,Cenník[[KódN]:[JC]],2,0),"")</f>
        <v>1.43</v>
      </c>
      <c r="F42" s="44"/>
      <c r="G42" s="45">
        <f t="shared" si="5"/>
        <v>0</v>
      </c>
      <c r="H42" s="30"/>
      <c r="I42" s="41">
        <v>3030</v>
      </c>
      <c r="J42" s="42" t="str">
        <f>IFERROR(VLOOKUP(I42,Cenník[[Kód]:[Názov]],2,0),"")</f>
        <v>Zošit 445</v>
      </c>
      <c r="K42" s="43">
        <f>IFERROR(VLOOKUP(I42,Cenník[[KódN]:[JC]],2,0),"")</f>
        <v>1.04</v>
      </c>
      <c r="L42" s="44"/>
      <c r="M42" s="45">
        <f t="shared" si="0"/>
        <v>0</v>
      </c>
      <c r="N42" s="30"/>
      <c r="O42" s="29"/>
    </row>
    <row r="43" spans="1:15" ht="12.75" customHeight="1" x14ac:dyDescent="0.2">
      <c r="A43" s="29"/>
      <c r="B43" s="30"/>
      <c r="C43" s="37" t="s">
        <v>34</v>
      </c>
      <c r="D43" s="38"/>
      <c r="E43" s="39"/>
      <c r="F43" s="40"/>
      <c r="G43" s="39"/>
      <c r="H43" s="30"/>
      <c r="I43" s="41">
        <v>3035</v>
      </c>
      <c r="J43" s="42" t="str">
        <f>IFERROR(VLOOKUP(I43,Cenník[[Kód]:[Názov]],2,0),"")</f>
        <v>Zošit 460</v>
      </c>
      <c r="K43" s="43">
        <f>IFERROR(VLOOKUP(I43,Cenník[[KódN]:[JC]],2,0),"")</f>
        <v>1.49</v>
      </c>
      <c r="L43" s="44"/>
      <c r="M43" s="45">
        <f t="shared" si="0"/>
        <v>0</v>
      </c>
      <c r="N43" s="30"/>
      <c r="O43" s="29"/>
    </row>
    <row r="44" spans="1:15" ht="12.75" customHeight="1" x14ac:dyDescent="0.2">
      <c r="A44" s="29"/>
      <c r="B44" s="30"/>
      <c r="C44" s="41">
        <v>3815</v>
      </c>
      <c r="D44" s="42" t="str">
        <f>IFERROR(VLOOKUP(C44,Cenník[[Kód]:[Názov]],2,0),"")</f>
        <v>Pastelky KOH 6</v>
      </c>
      <c r="E44" s="43">
        <f>IFERROR(VLOOKUP(C44,Cenník[[KódN]:[JC]],2,0),"")</f>
        <v>1.02</v>
      </c>
      <c r="F44" s="44"/>
      <c r="G44" s="45">
        <f t="shared" ref="G44:G65" si="6">F44*E44</f>
        <v>0</v>
      </c>
      <c r="H44" s="30"/>
      <c r="I44" s="41">
        <v>3040</v>
      </c>
      <c r="J44" s="42" t="str">
        <f>IFERROR(VLOOKUP(I44,Cenník[[Kód]:[Názov]],2,0),"")</f>
        <v>Zošit 464</v>
      </c>
      <c r="K44" s="43">
        <f>IFERROR(VLOOKUP(I44,Cenník[[KódN]:[JC]],2,0),"")</f>
        <v>1.49</v>
      </c>
      <c r="L44" s="44"/>
      <c r="M44" s="45">
        <f t="shared" si="0"/>
        <v>0</v>
      </c>
      <c r="N44" s="30"/>
      <c r="O44" s="29"/>
    </row>
    <row r="45" spans="1:15" ht="12.75" customHeight="1" x14ac:dyDescent="0.2">
      <c r="A45" s="29"/>
      <c r="B45" s="30"/>
      <c r="C45" s="41">
        <v>3820</v>
      </c>
      <c r="D45" s="42" t="str">
        <f>IFERROR(VLOOKUP(C45,Cenník[[Kód]:[Názov]],2,0),"")</f>
        <v>Pastelky KOH 12</v>
      </c>
      <c r="E45" s="43">
        <f>IFERROR(VLOOKUP(C45,Cenník[[KódN]:[JC]],2,0),"")</f>
        <v>1.86</v>
      </c>
      <c r="F45" s="44"/>
      <c r="G45" s="45">
        <f t="shared" si="6"/>
        <v>0</v>
      </c>
      <c r="H45" s="30"/>
      <c r="I45" s="41">
        <v>3045</v>
      </c>
      <c r="J45" s="42" t="str">
        <f>IFERROR(VLOOKUP(I45,Cenník[[Kód]:[Názov]],2,0),"")</f>
        <v>Zošit 465</v>
      </c>
      <c r="K45" s="43">
        <f>IFERROR(VLOOKUP(I45,Cenník[[KódN]:[JC]],2,0),"")</f>
        <v>1.49</v>
      </c>
      <c r="L45" s="44"/>
      <c r="M45" s="45">
        <f t="shared" si="0"/>
        <v>0</v>
      </c>
      <c r="N45" s="30"/>
      <c r="O45" s="29"/>
    </row>
    <row r="46" spans="1:15" ht="12.75" customHeight="1" x14ac:dyDescent="0.2">
      <c r="A46" s="29"/>
      <c r="B46" s="30"/>
      <c r="C46" s="41">
        <v>3811</v>
      </c>
      <c r="D46" s="42" t="str">
        <f>IFERROR(VLOOKUP(C46,Cenník[[Kód]:[Názov]],2,0),"")</f>
        <v>Pastelky KOH 6 Triocolor</v>
      </c>
      <c r="E46" s="43">
        <f>IFERROR(VLOOKUP(C46,Cenník[[KódN]:[JC]],2,0),"")</f>
        <v>1.84</v>
      </c>
      <c r="F46" s="44"/>
      <c r="G46" s="45">
        <f t="shared" si="6"/>
        <v>0</v>
      </c>
      <c r="H46" s="30"/>
      <c r="I46" s="41">
        <v>3046</v>
      </c>
      <c r="J46" s="42" t="str">
        <f>IFERROR(VLOOKUP(I46,Cenník[[Kód]:[Názov]],2,0),"")</f>
        <v>Zošit 480</v>
      </c>
      <c r="K46" s="43">
        <f>IFERROR(VLOOKUP(I46,Cenník[[KódN]:[JC]],2,0),"")</f>
        <v>2.56</v>
      </c>
      <c r="L46" s="44"/>
      <c r="M46" s="45">
        <f t="shared" si="0"/>
        <v>0</v>
      </c>
      <c r="N46" s="30"/>
      <c r="O46" s="29"/>
    </row>
    <row r="47" spans="1:15" ht="12.75" customHeight="1" x14ac:dyDescent="0.2">
      <c r="A47" s="29"/>
      <c r="B47" s="30"/>
      <c r="C47" s="41">
        <v>3812</v>
      </c>
      <c r="D47" s="42" t="str">
        <f>IFERROR(VLOOKUP(C47,Cenník[[Kód]:[Názov]],2,0),"")</f>
        <v>Pastelky KOH 12 Triocolor</v>
      </c>
      <c r="E47" s="43">
        <f>IFERROR(VLOOKUP(C47,Cenník[[KódN]:[JC]],2,0),"")</f>
        <v>3.64</v>
      </c>
      <c r="F47" s="44"/>
      <c r="G47" s="45">
        <f t="shared" si="6"/>
        <v>0</v>
      </c>
      <c r="H47" s="30"/>
      <c r="I47" s="41">
        <v>3047</v>
      </c>
      <c r="J47" s="42" t="str">
        <f>IFERROR(VLOOKUP(I47,Cenník[[Kód]:[Názov]],2,0),"")</f>
        <v>Zošit 484</v>
      </c>
      <c r="K47" s="43">
        <f>IFERROR(VLOOKUP(I47,Cenník[[KódN]:[JC]],2,0),"")</f>
        <v>2.56</v>
      </c>
      <c r="L47" s="44"/>
      <c r="M47" s="45">
        <f t="shared" si="0"/>
        <v>0</v>
      </c>
      <c r="N47" s="30"/>
      <c r="O47" s="29"/>
    </row>
    <row r="48" spans="1:15" ht="12.75" customHeight="1" x14ac:dyDescent="0.2">
      <c r="A48" s="29"/>
      <c r="B48" s="30"/>
      <c r="C48" s="41">
        <v>3813</v>
      </c>
      <c r="D48" s="42" t="str">
        <f>IFERROR(VLOOKUP(C48,Cenník[[Kód]:[Názov]],2,0),"")</f>
        <v>Pastelky KOH 18 Triocolor</v>
      </c>
      <c r="E48" s="43">
        <f>IFERROR(VLOOKUP(C48,Cenník[[KódN]:[JC]],2,0),"")</f>
        <v>5.41</v>
      </c>
      <c r="F48" s="44"/>
      <c r="G48" s="45">
        <f t="shared" si="6"/>
        <v>0</v>
      </c>
      <c r="H48" s="30"/>
      <c r="I48" s="41">
        <v>3048</v>
      </c>
      <c r="J48" s="42" t="str">
        <f>IFERROR(VLOOKUP(I48,Cenník[[Kód]:[Názov]],2,0),"")</f>
        <v>Zošit 485</v>
      </c>
      <c r="K48" s="43">
        <f>IFERROR(VLOOKUP(I48,Cenník[[KódN]:[JC]],2,0),"")</f>
        <v>2.56</v>
      </c>
      <c r="L48" s="44"/>
      <c r="M48" s="45">
        <f t="shared" si="0"/>
        <v>0</v>
      </c>
      <c r="N48" s="30"/>
      <c r="O48" s="29"/>
    </row>
    <row r="49" spans="1:15" ht="12.75" customHeight="1" x14ac:dyDescent="0.2">
      <c r="A49" s="29"/>
      <c r="B49" s="30"/>
      <c r="C49" s="41">
        <v>3814</v>
      </c>
      <c r="D49" s="42" t="str">
        <f>IFERROR(VLOOKUP(C49,Cenník[[Kód]:[Názov]],2,0),"")</f>
        <v>Pastelky KOH 24 Triocolor</v>
      </c>
      <c r="E49" s="43">
        <f>IFERROR(VLOOKUP(C49,Cenník[[KódN]:[JC]],2,0),"")</f>
        <v>6.76</v>
      </c>
      <c r="F49" s="44"/>
      <c r="G49" s="45">
        <f t="shared" si="6"/>
        <v>0</v>
      </c>
      <c r="H49" s="30"/>
      <c r="I49" s="37" t="s">
        <v>545</v>
      </c>
      <c r="J49" s="38"/>
      <c r="K49" s="39"/>
      <c r="L49" s="40"/>
      <c r="M49" s="39"/>
      <c r="N49" s="30"/>
      <c r="O49" s="29"/>
    </row>
    <row r="50" spans="1:15" ht="12.75" customHeight="1" x14ac:dyDescent="0.2">
      <c r="A50" s="29"/>
      <c r="B50" s="30"/>
      <c r="C50" s="41">
        <v>4960</v>
      </c>
      <c r="D50" s="42" t="str">
        <f>IFERROR(VLOOKUP(C50,Cenník[[Kód]:[Názov]],2,0),"")</f>
        <v>Pastelky 3hr. Maped 6</v>
      </c>
      <c r="E50" s="43">
        <f>IFERROR(VLOOKUP(C50,Cenník[[KódN]:[JC]],2,0),"")</f>
        <v>1.46</v>
      </c>
      <c r="F50" s="44"/>
      <c r="G50" s="45">
        <f t="shared" si="6"/>
        <v>0</v>
      </c>
      <c r="H50" s="30"/>
      <c r="I50" s="41">
        <v>3270</v>
      </c>
      <c r="J50" s="42" t="str">
        <f>IFERROR(VLOOKUP(I50,Cenník[[Kód]:[Názov]],2,0),"")</f>
        <v>Zošit 644 ECO</v>
      </c>
      <c r="K50" s="43">
        <f>IFERROR(VLOOKUP(I50,Cenník[[KódN]:[JC]],2,0),"")</f>
        <v>0.24</v>
      </c>
      <c r="L50" s="44"/>
      <c r="M50" s="45">
        <f t="shared" ref="M50:M69" si="7">L50*K50</f>
        <v>0</v>
      </c>
      <c r="N50" s="30"/>
      <c r="O50" s="29"/>
    </row>
    <row r="51" spans="1:15" ht="12.75" customHeight="1" x14ac:dyDescent="0.2">
      <c r="A51" s="29"/>
      <c r="B51" s="30"/>
      <c r="C51" s="41">
        <v>4961</v>
      </c>
      <c r="D51" s="42" t="str">
        <f>IFERROR(VLOOKUP(C51,Cenník[[Kód]:[Názov]],2,0),"")</f>
        <v>Pastelky 3hr. Maped 12</v>
      </c>
      <c r="E51" s="43">
        <f>IFERROR(VLOOKUP(C51,Cenník[[KódN]:[JC]],2,0),"")</f>
        <v>2.88</v>
      </c>
      <c r="F51" s="44"/>
      <c r="G51" s="45">
        <f t="shared" si="6"/>
        <v>0</v>
      </c>
      <c r="H51" s="30"/>
      <c r="I51" s="41">
        <v>3215</v>
      </c>
      <c r="J51" s="42" t="str">
        <f>IFERROR(VLOOKUP(I51,Cenník[[Kód]:[Názov]],2,0),"")</f>
        <v>Zošit 520 ECO</v>
      </c>
      <c r="K51" s="43">
        <f>IFERROR(VLOOKUP(I51,Cenník[[KódN]:[JC]],2,0),"")</f>
        <v>0.26</v>
      </c>
      <c r="L51" s="44"/>
      <c r="M51" s="45">
        <f t="shared" si="7"/>
        <v>0</v>
      </c>
      <c r="N51" s="30"/>
      <c r="O51" s="29"/>
    </row>
    <row r="52" spans="1:15" ht="12.75" customHeight="1" x14ac:dyDescent="0.2">
      <c r="A52" s="29"/>
      <c r="B52" s="30"/>
      <c r="C52" s="41">
        <v>4962</v>
      </c>
      <c r="D52" s="42" t="str">
        <f>IFERROR(VLOOKUP(C52,Cenník[[Kód]:[Názov]],2,0),"")</f>
        <v>Pastelky 3hr. Maped 18</v>
      </c>
      <c r="E52" s="43">
        <f>IFERROR(VLOOKUP(C52,Cenník[[KódN]:[JC]],2,0),"")</f>
        <v>4.3599999999999994</v>
      </c>
      <c r="F52" s="44"/>
      <c r="G52" s="45">
        <f t="shared" si="6"/>
        <v>0</v>
      </c>
      <c r="H52" s="30"/>
      <c r="I52" s="41">
        <v>3220</v>
      </c>
      <c r="J52" s="42" t="str">
        <f>IFERROR(VLOOKUP(I52,Cenník[[Kód]:[Názov]],2,0),"")</f>
        <v>Zošit 523 ECO</v>
      </c>
      <c r="K52" s="43">
        <f>IFERROR(VLOOKUP(I52,Cenník[[KódN]:[JC]],2,0),"")</f>
        <v>0.26</v>
      </c>
      <c r="L52" s="44"/>
      <c r="M52" s="45">
        <f t="shared" si="7"/>
        <v>0</v>
      </c>
      <c r="N52" s="30"/>
      <c r="O52" s="29"/>
    </row>
    <row r="53" spans="1:15" ht="12.75" customHeight="1" x14ac:dyDescent="0.2">
      <c r="A53" s="29"/>
      <c r="B53" s="30"/>
      <c r="C53" s="41">
        <v>4963</v>
      </c>
      <c r="D53" s="42" t="str">
        <f>IFERROR(VLOOKUP(C53,Cenník[[Kód]:[Názov]],2,0),"")</f>
        <v>Pastelky 3hr. Maped 24</v>
      </c>
      <c r="E53" s="43">
        <f>IFERROR(VLOOKUP(C53,Cenník[[KódN]:[JC]],2,0),"")</f>
        <v>5.76</v>
      </c>
      <c r="F53" s="44"/>
      <c r="G53" s="45">
        <f t="shared" si="6"/>
        <v>0</v>
      </c>
      <c r="H53" s="30"/>
      <c r="I53" s="41">
        <v>3225</v>
      </c>
      <c r="J53" s="42" t="str">
        <f>IFERROR(VLOOKUP(I53,Cenník[[Kód]:[Názov]],2,0),"")</f>
        <v>Zošit 524 ECO</v>
      </c>
      <c r="K53" s="43">
        <f>IFERROR(VLOOKUP(I53,Cenník[[KódN]:[JC]],2,0),"")</f>
        <v>0.26</v>
      </c>
      <c r="L53" s="44"/>
      <c r="M53" s="45">
        <f t="shared" si="7"/>
        <v>0</v>
      </c>
      <c r="N53" s="30"/>
      <c r="O53" s="29"/>
    </row>
    <row r="54" spans="1:15" ht="12.75" customHeight="1" x14ac:dyDescent="0.2">
      <c r="A54" s="29"/>
      <c r="B54" s="30"/>
      <c r="C54" s="41">
        <v>4964</v>
      </c>
      <c r="D54" s="42" t="str">
        <f>IFERROR(VLOOKUP(C54,Cenník[[Kód]:[Názov]],2,0),"")</f>
        <v>Pastelky 3hr. Maped 36</v>
      </c>
      <c r="E54" s="43">
        <f>IFERROR(VLOOKUP(C54,Cenník[[KódN]:[JC]],2,0),"")</f>
        <v>8.64</v>
      </c>
      <c r="F54" s="44"/>
      <c r="G54" s="45">
        <f t="shared" si="6"/>
        <v>0</v>
      </c>
      <c r="H54" s="30"/>
      <c r="I54" s="41">
        <v>3230</v>
      </c>
      <c r="J54" s="42" t="str">
        <f>IFERROR(VLOOKUP(I54,Cenník[[Kód]:[Názov]],2,0),"")</f>
        <v>Zošit 525 ECO</v>
      </c>
      <c r="K54" s="43">
        <f>IFERROR(VLOOKUP(I54,Cenník[[KódN]:[JC]],2,0),"")</f>
        <v>0.26</v>
      </c>
      <c r="L54" s="44"/>
      <c r="M54" s="45">
        <f t="shared" si="7"/>
        <v>0</v>
      </c>
      <c r="N54" s="30"/>
      <c r="O54" s="29"/>
    </row>
    <row r="55" spans="1:15" ht="12.75" customHeight="1" x14ac:dyDescent="0.2">
      <c r="A55" s="29"/>
      <c r="B55" s="30"/>
      <c r="C55" s="41">
        <v>4965</v>
      </c>
      <c r="D55" s="42" t="str">
        <f>IFERROR(VLOOKUP(C55,Cenník[[Kód]:[Názov]],2,0),"")</f>
        <v>Pastelky 3hr. Maped 48</v>
      </c>
      <c r="E55" s="43">
        <f>IFERROR(VLOOKUP(C55,Cenník[[KódN]:[JC]],2,0),"")</f>
        <v>11.45</v>
      </c>
      <c r="F55" s="44"/>
      <c r="G55" s="45">
        <f t="shared" si="6"/>
        <v>0</v>
      </c>
      <c r="H55" s="30"/>
      <c r="I55" s="41">
        <v>3235</v>
      </c>
      <c r="J55" s="42" t="str">
        <f>IFERROR(VLOOKUP(I55,Cenník[[Kód]:[Názov]],2,0),"")</f>
        <v>Zošit 540 ECO</v>
      </c>
      <c r="K55" s="43">
        <f>IFERROR(VLOOKUP(I55,Cenník[[KódN]:[JC]],2,0),"")</f>
        <v>0.44</v>
      </c>
      <c r="L55" s="44"/>
      <c r="M55" s="45">
        <f t="shared" si="7"/>
        <v>0</v>
      </c>
      <c r="N55" s="30"/>
      <c r="O55" s="29"/>
    </row>
    <row r="56" spans="1:15" ht="12.75" customHeight="1" x14ac:dyDescent="0.2">
      <c r="A56" s="29"/>
      <c r="B56" s="30"/>
      <c r="C56" s="41">
        <v>4966</v>
      </c>
      <c r="D56" s="42" t="str">
        <f>IFERROR(VLOOKUP(C56,Cenník[[Kód]:[Názov]],2,0),"")</f>
        <v>Pastelky 3hr. Maped 12 Jumbo</v>
      </c>
      <c r="E56" s="43">
        <f>IFERROR(VLOOKUP(C56,Cenník[[KódN]:[JC]],2,0),"")</f>
        <v>5.26</v>
      </c>
      <c r="F56" s="44"/>
      <c r="G56" s="45">
        <f t="shared" si="6"/>
        <v>0</v>
      </c>
      <c r="H56" s="30"/>
      <c r="I56" s="41">
        <v>3240</v>
      </c>
      <c r="J56" s="42" t="str">
        <f>IFERROR(VLOOKUP(I56,Cenník[[Kód]:[Názov]],2,0),"")</f>
        <v>Zošit 544 ECO</v>
      </c>
      <c r="K56" s="43">
        <f>IFERROR(VLOOKUP(I56,Cenník[[KódN]:[JC]],2,0),"")</f>
        <v>0.44</v>
      </c>
      <c r="L56" s="44"/>
      <c r="M56" s="45">
        <f t="shared" si="7"/>
        <v>0</v>
      </c>
      <c r="N56" s="30"/>
      <c r="O56" s="29"/>
    </row>
    <row r="57" spans="1:15" ht="12.75" customHeight="1" x14ac:dyDescent="0.2">
      <c r="A57" s="29"/>
      <c r="B57" s="30"/>
      <c r="C57" s="41">
        <v>4967</v>
      </c>
      <c r="D57" s="42" t="str">
        <f>IFERROR(VLOOKUP(C57,Cenník[[Kód]:[Názov]],2,0),"")</f>
        <v>Pastelky 3hr. Maped 18 Jumbo</v>
      </c>
      <c r="E57" s="43">
        <f>IFERROR(VLOOKUP(C57,Cenník[[KódN]:[JC]],2,0),"")</f>
        <v>8.36</v>
      </c>
      <c r="F57" s="44"/>
      <c r="G57" s="45">
        <f t="shared" si="6"/>
        <v>0</v>
      </c>
      <c r="H57" s="30"/>
      <c r="I57" s="41">
        <v>3245</v>
      </c>
      <c r="J57" s="42" t="str">
        <f>IFERROR(VLOOKUP(I57,Cenník[[Kód]:[Názov]],2,0),"")</f>
        <v>Zošit 545 ECO</v>
      </c>
      <c r="K57" s="43">
        <f>IFERROR(VLOOKUP(I57,Cenník[[KódN]:[JC]],2,0),"")</f>
        <v>0.44</v>
      </c>
      <c r="L57" s="44"/>
      <c r="M57" s="45">
        <f t="shared" si="7"/>
        <v>0</v>
      </c>
      <c r="N57" s="30"/>
      <c r="O57" s="29"/>
    </row>
    <row r="58" spans="1:15" ht="12.75" customHeight="1" x14ac:dyDescent="0.2">
      <c r="A58" s="29"/>
      <c r="B58" s="30"/>
      <c r="C58" s="41">
        <v>4968</v>
      </c>
      <c r="D58" s="42" t="str">
        <f>IFERROR(VLOOKUP(C58,Cenník[[Kód]:[Názov]],2,0),"")</f>
        <v>Pastelky 3hr. Maped 24 Jumbo</v>
      </c>
      <c r="E58" s="43">
        <f>IFERROR(VLOOKUP(C58,Cenník[[KódN]:[JC]],2,0),"")</f>
        <v>11.24</v>
      </c>
      <c r="F58" s="44"/>
      <c r="G58" s="45">
        <f t="shared" si="6"/>
        <v>0</v>
      </c>
      <c r="H58" s="30"/>
      <c r="I58" s="41">
        <v>3250</v>
      </c>
      <c r="J58" s="42" t="str">
        <f>IFERROR(VLOOKUP(I58,Cenník[[Kód]:[Názov]],2,0),"")</f>
        <v>Zošit 560 ECO</v>
      </c>
      <c r="K58" s="43">
        <f>IFERROR(VLOOKUP(I58,Cenník[[KódN]:[JC]],2,0),"")</f>
        <v>0.6</v>
      </c>
      <c r="L58" s="44"/>
      <c r="M58" s="45">
        <f t="shared" si="7"/>
        <v>0</v>
      </c>
      <c r="N58" s="30"/>
      <c r="O58" s="29"/>
    </row>
    <row r="59" spans="1:15" ht="12.75" customHeight="1" x14ac:dyDescent="0.2">
      <c r="A59" s="29"/>
      <c r="B59" s="30"/>
      <c r="C59" s="41">
        <v>4980</v>
      </c>
      <c r="D59" s="42" t="str">
        <f>IFERROR(VLOOKUP(C59,Cenník[[Kód]:[Názov]],2,0),"")</f>
        <v>Pastelky 3hr. Milan 12 Maxi</v>
      </c>
      <c r="E59" s="43">
        <f>IFERROR(VLOOKUP(C59,Cenník[[KódN]:[JC]],2,0),"")</f>
        <v>7</v>
      </c>
      <c r="F59" s="44"/>
      <c r="G59" s="45">
        <f t="shared" si="6"/>
        <v>0</v>
      </c>
      <c r="H59" s="30"/>
      <c r="I59" s="41">
        <v>3255</v>
      </c>
      <c r="J59" s="42" t="str">
        <f>IFERROR(VLOOKUP(I59,Cenník[[Kód]:[Názov]],2,0),"")</f>
        <v>Zošit 564 ECO</v>
      </c>
      <c r="K59" s="43">
        <f>IFERROR(VLOOKUP(I59,Cenník[[KódN]:[JC]],2,0),"")</f>
        <v>0.6</v>
      </c>
      <c r="L59" s="44"/>
      <c r="M59" s="45">
        <f t="shared" si="7"/>
        <v>0</v>
      </c>
      <c r="N59" s="30"/>
      <c r="O59" s="29"/>
    </row>
    <row r="60" spans="1:15" ht="12.75" customHeight="1" x14ac:dyDescent="0.2">
      <c r="A60" s="29"/>
      <c r="B60" s="30"/>
      <c r="C60" s="41">
        <v>4924</v>
      </c>
      <c r="D60" s="42" t="str">
        <f>IFERROR(VLOOKUP(C60,Cenník[[Kód]:[Názov]],2,0),"")</f>
        <v>Pastelky KOH Plasti Color 12</v>
      </c>
      <c r="E60" s="43">
        <f>IFERROR(VLOOKUP(C60,Cenník[[KódN]:[JC]],2,0),"")</f>
        <v>4.12</v>
      </c>
      <c r="F60" s="44"/>
      <c r="G60" s="45">
        <f t="shared" si="6"/>
        <v>0</v>
      </c>
      <c r="H60" s="30"/>
      <c r="I60" s="41">
        <v>3260</v>
      </c>
      <c r="J60" s="42" t="str">
        <f>IFERROR(VLOOKUP(I60,Cenník[[Kód]:[Názov]],2,0),"")</f>
        <v>Zošit 565 ECO</v>
      </c>
      <c r="K60" s="43">
        <f>IFERROR(VLOOKUP(I60,Cenník[[KódN]:[JC]],2,0),"")</f>
        <v>0.6</v>
      </c>
      <c r="L60" s="44"/>
      <c r="M60" s="45">
        <f t="shared" si="7"/>
        <v>0</v>
      </c>
      <c r="N60" s="30"/>
      <c r="O60" s="29"/>
    </row>
    <row r="61" spans="1:15" ht="12.75" customHeight="1" x14ac:dyDescent="0.2">
      <c r="A61" s="29"/>
      <c r="B61" s="30"/>
      <c r="C61" s="41">
        <v>4925</v>
      </c>
      <c r="D61" s="42" t="str">
        <f>IFERROR(VLOOKUP(C61,Cenník[[Kód]:[Názov]],2,0),"")</f>
        <v>Pastelky KOH Progresso 6</v>
      </c>
      <c r="E61" s="43">
        <f>IFERROR(VLOOKUP(C61,Cenník[[KódN]:[JC]],2,0),"")</f>
        <v>4.12</v>
      </c>
      <c r="F61" s="44"/>
      <c r="G61" s="45">
        <f t="shared" si="6"/>
        <v>0</v>
      </c>
      <c r="H61" s="30"/>
      <c r="I61" s="41">
        <v>3170</v>
      </c>
      <c r="J61" s="42" t="str">
        <f>IFERROR(VLOOKUP(I61,Cenník[[Kód]:[Názov]],2,0),"")</f>
        <v>Zošit 420 ECO</v>
      </c>
      <c r="K61" s="43">
        <f>IFERROR(VLOOKUP(I61,Cenník[[KódN]:[JC]],2,0),"")</f>
        <v>0.5</v>
      </c>
      <c r="L61" s="44"/>
      <c r="M61" s="45">
        <f t="shared" si="7"/>
        <v>0</v>
      </c>
      <c r="N61" s="30"/>
      <c r="O61" s="29"/>
    </row>
    <row r="62" spans="1:15" ht="12.75" customHeight="1" x14ac:dyDescent="0.2">
      <c r="A62" s="29"/>
      <c r="B62" s="30"/>
      <c r="C62" s="41">
        <v>4926</v>
      </c>
      <c r="D62" s="42" t="str">
        <f>IFERROR(VLOOKUP(C62,Cenník[[Kód]:[Názov]],2,0),"")</f>
        <v>Pastelky KOH Progresso 12</v>
      </c>
      <c r="E62" s="43">
        <f>IFERROR(VLOOKUP(C62,Cenník[[KódN]:[JC]],2,0),"")</f>
        <v>7.61</v>
      </c>
      <c r="F62" s="44"/>
      <c r="G62" s="45">
        <f t="shared" si="6"/>
        <v>0</v>
      </c>
      <c r="H62" s="30"/>
      <c r="I62" s="41">
        <v>3175</v>
      </c>
      <c r="J62" s="42" t="str">
        <f>IFERROR(VLOOKUP(I62,Cenník[[Kód]:[Názov]],2,0),"")</f>
        <v>Zošit 424 ECO</v>
      </c>
      <c r="K62" s="43">
        <f>IFERROR(VLOOKUP(I62,Cenník[[KódN]:[JC]],2,0),"")</f>
        <v>0.5</v>
      </c>
      <c r="L62" s="44"/>
      <c r="M62" s="45">
        <f t="shared" si="7"/>
        <v>0</v>
      </c>
      <c r="N62" s="30"/>
      <c r="O62" s="29"/>
    </row>
    <row r="63" spans="1:15" ht="12.75" customHeight="1" x14ac:dyDescent="0.2">
      <c r="A63" s="29"/>
      <c r="B63" s="30"/>
      <c r="C63" s="41">
        <v>4928</v>
      </c>
      <c r="D63" s="42" t="str">
        <f>IFERROR(VLOOKUP(C63,Cenník[[Kód]:[Názov]],2,0),"")</f>
        <v>Pastelky KOH Progresso 24</v>
      </c>
      <c r="E63" s="43">
        <f>IFERROR(VLOOKUP(C63,Cenník[[KódN]:[JC]],2,0),"")</f>
        <v>15.71</v>
      </c>
      <c r="F63" s="44"/>
      <c r="G63" s="45">
        <f t="shared" si="6"/>
        <v>0</v>
      </c>
      <c r="H63" s="30"/>
      <c r="I63" s="41">
        <v>3180</v>
      </c>
      <c r="J63" s="42" t="str">
        <f>IFERROR(VLOOKUP(I63,Cenník[[Kód]:[Názov]],2,0),"")</f>
        <v>Zošit 425 ECO</v>
      </c>
      <c r="K63" s="43">
        <f>IFERROR(VLOOKUP(I63,Cenník[[KódN]:[JC]],2,0),"")</f>
        <v>0.5</v>
      </c>
      <c r="L63" s="44"/>
      <c r="M63" s="45">
        <f t="shared" si="7"/>
        <v>0</v>
      </c>
      <c r="N63" s="30"/>
      <c r="O63" s="29"/>
    </row>
    <row r="64" spans="1:15" ht="12.75" customHeight="1" x14ac:dyDescent="0.2">
      <c r="A64" s="29"/>
      <c r="B64" s="30"/>
      <c r="C64" s="41">
        <v>6640</v>
      </c>
      <c r="D64" s="42" t="str">
        <f>IFERROR(VLOOKUP(C64,Cenník[[Kód]:[Názov]],2,0),"")</f>
        <v>Pastelky KOH Scala 6</v>
      </c>
      <c r="E64" s="43">
        <f>IFERROR(VLOOKUP(C64,Cenník[[KódN]:[JC]],2,0),"")</f>
        <v>4.55</v>
      </c>
      <c r="F64" s="44"/>
      <c r="G64" s="45">
        <f t="shared" si="6"/>
        <v>0</v>
      </c>
      <c r="H64" s="30"/>
      <c r="I64" s="41">
        <v>3185</v>
      </c>
      <c r="J64" s="42" t="str">
        <f>IFERROR(VLOOKUP(I64,Cenník[[Kód]:[Názov]],2,0),"")</f>
        <v>Zošit 440 ECO</v>
      </c>
      <c r="K64" s="43">
        <f>IFERROR(VLOOKUP(I64,Cenník[[KódN]:[JC]],2,0),"")</f>
        <v>0.82</v>
      </c>
      <c r="L64" s="44"/>
      <c r="M64" s="45">
        <f t="shared" si="7"/>
        <v>0</v>
      </c>
      <c r="N64" s="30"/>
      <c r="O64" s="29"/>
    </row>
    <row r="65" spans="1:15" ht="12.75" customHeight="1" x14ac:dyDescent="0.2">
      <c r="A65" s="29"/>
      <c r="B65" s="30"/>
      <c r="C65" s="41">
        <v>6641</v>
      </c>
      <c r="D65" s="42" t="str">
        <f>IFERROR(VLOOKUP(C65,Cenník[[Kód]:[Názov]],2,0),"")</f>
        <v>Pastelky KOH Scala 12</v>
      </c>
      <c r="E65" s="43">
        <f>IFERROR(VLOOKUP(C65,Cenník[[KódN]:[JC]],2,0),"")</f>
        <v>9.17</v>
      </c>
      <c r="F65" s="44"/>
      <c r="G65" s="45">
        <f t="shared" si="6"/>
        <v>0</v>
      </c>
      <c r="H65" s="30"/>
      <c r="I65" s="41">
        <v>3190</v>
      </c>
      <c r="J65" s="42" t="str">
        <f>IFERROR(VLOOKUP(I65,Cenník[[Kód]:[Názov]],2,0),"")</f>
        <v>Zošit 444 ECO</v>
      </c>
      <c r="K65" s="43">
        <f>IFERROR(VLOOKUP(I65,Cenník[[KódN]:[JC]],2,0),"")</f>
        <v>0.82</v>
      </c>
      <c r="L65" s="44"/>
      <c r="M65" s="45">
        <f t="shared" si="7"/>
        <v>0</v>
      </c>
      <c r="N65" s="30"/>
      <c r="O65" s="29"/>
    </row>
    <row r="66" spans="1:15" ht="12.75" customHeight="1" x14ac:dyDescent="0.2">
      <c r="A66" s="29"/>
      <c r="B66" s="30"/>
      <c r="C66" s="37" t="s">
        <v>57</v>
      </c>
      <c r="D66" s="38"/>
      <c r="E66" s="39"/>
      <c r="F66" s="40"/>
      <c r="G66" s="39"/>
      <c r="H66" s="30"/>
      <c r="I66" s="41">
        <v>3195</v>
      </c>
      <c r="J66" s="42" t="str">
        <f>IFERROR(VLOOKUP(I66,Cenník[[Kód]:[Názov]],2,0),"")</f>
        <v>Zošit 445 ECO</v>
      </c>
      <c r="K66" s="43">
        <f>IFERROR(VLOOKUP(I66,Cenník[[KódN]:[JC]],2,0),"")</f>
        <v>0.82</v>
      </c>
      <c r="L66" s="44"/>
      <c r="M66" s="45">
        <f t="shared" si="7"/>
        <v>0</v>
      </c>
      <c r="N66" s="30"/>
      <c r="O66" s="29"/>
    </row>
    <row r="67" spans="1:15" ht="12.75" customHeight="1" x14ac:dyDescent="0.2">
      <c r="A67" s="29"/>
      <c r="B67" s="30"/>
      <c r="C67" s="41">
        <v>4550</v>
      </c>
      <c r="D67" s="42" t="str">
        <f>IFERROR(VLOOKUP(C67,Cenník[[Kód]:[Názov]],2,0),"")</f>
        <v>Pastel prašný KOH Toison 6</v>
      </c>
      <c r="E67" s="43">
        <f>IFERROR(VLOOKUP(C67,Cenník[[KódN]:[JC]],2,0),"")</f>
        <v>3.64</v>
      </c>
      <c r="F67" s="44"/>
      <c r="G67" s="45">
        <f t="shared" ref="G67:G70" si="8">F67*E67</f>
        <v>0</v>
      </c>
      <c r="H67" s="30"/>
      <c r="I67" s="41">
        <v>3200</v>
      </c>
      <c r="J67" s="42" t="str">
        <f>IFERROR(VLOOKUP(I67,Cenník[[Kód]:[Názov]],2,0),"")</f>
        <v>Zošit 460 ECO</v>
      </c>
      <c r="K67" s="43">
        <f>IFERROR(VLOOKUP(I67,Cenník[[KódN]:[JC]],2,0),"")</f>
        <v>1.18</v>
      </c>
      <c r="L67" s="44"/>
      <c r="M67" s="45">
        <f t="shared" si="7"/>
        <v>0</v>
      </c>
      <c r="N67" s="30"/>
      <c r="O67" s="29"/>
    </row>
    <row r="68" spans="1:15" ht="12.75" customHeight="1" x14ac:dyDescent="0.2">
      <c r="A68" s="29"/>
      <c r="B68" s="30"/>
      <c r="C68" s="41">
        <v>4551</v>
      </c>
      <c r="D68" s="42" t="str">
        <f>IFERROR(VLOOKUP(C68,Cenník[[Kód]:[Názov]],2,0),"")</f>
        <v>Pastel prašný KOH Toison 12</v>
      </c>
      <c r="E68" s="43">
        <f>IFERROR(VLOOKUP(C68,Cenník[[KódN]:[JC]],2,0),"")</f>
        <v>7.94</v>
      </c>
      <c r="F68" s="44"/>
      <c r="G68" s="45">
        <f t="shared" si="8"/>
        <v>0</v>
      </c>
      <c r="H68" s="30"/>
      <c r="I68" s="41">
        <v>3205</v>
      </c>
      <c r="J68" s="42" t="str">
        <f>IFERROR(VLOOKUP(I68,Cenník[[Kód]:[Názov]],2,0),"")</f>
        <v>Zošit 464 ECO</v>
      </c>
      <c r="K68" s="43">
        <f>IFERROR(VLOOKUP(I68,Cenník[[KódN]:[JC]],2,0),"")</f>
        <v>1.18</v>
      </c>
      <c r="L68" s="44"/>
      <c r="M68" s="45">
        <f t="shared" si="7"/>
        <v>0</v>
      </c>
      <c r="N68" s="30"/>
      <c r="O68" s="29"/>
    </row>
    <row r="69" spans="1:15" ht="12.75" customHeight="1" x14ac:dyDescent="0.2">
      <c r="A69" s="29"/>
      <c r="B69" s="30"/>
      <c r="C69" s="41">
        <v>4555</v>
      </c>
      <c r="D69" s="42" t="str">
        <f>IFERROR(VLOOKUP(C69,Cenník[[Kód]:[Názov]],2,0),"")</f>
        <v>Pastel olejový KOH Gioconda 6</v>
      </c>
      <c r="E69" s="43">
        <f>IFERROR(VLOOKUP(C69,Cenník[[KódN]:[JC]],2,0),"")</f>
        <v>3.88</v>
      </c>
      <c r="F69" s="44"/>
      <c r="G69" s="45">
        <f t="shared" si="8"/>
        <v>0</v>
      </c>
      <c r="H69" s="30"/>
      <c r="I69" s="41">
        <v>3210</v>
      </c>
      <c r="J69" s="42" t="str">
        <f>IFERROR(VLOOKUP(I69,Cenník[[Kód]:[Názov]],2,0),"")</f>
        <v>Zošit 465 ECO</v>
      </c>
      <c r="K69" s="43">
        <f>IFERROR(VLOOKUP(I69,Cenník[[KódN]:[JC]],2,0),"")</f>
        <v>1.18</v>
      </c>
      <c r="L69" s="44"/>
      <c r="M69" s="45">
        <f t="shared" si="7"/>
        <v>0</v>
      </c>
      <c r="N69" s="30"/>
      <c r="O69" s="29"/>
    </row>
    <row r="70" spans="1:15" ht="12.75" customHeight="1" x14ac:dyDescent="0.2">
      <c r="A70" s="29"/>
      <c r="B70" s="30"/>
      <c r="C70" s="41">
        <v>4556</v>
      </c>
      <c r="D70" s="42" t="str">
        <f>IFERROR(VLOOKUP(C70,Cenník[[Kód]:[Názov]],2,0),"")</f>
        <v>Pastel olejový KOH Gioconda 12</v>
      </c>
      <c r="E70" s="43">
        <f>IFERROR(VLOOKUP(C70,Cenník[[KódN]:[JC]],2,0),"")</f>
        <v>6.52</v>
      </c>
      <c r="F70" s="44"/>
      <c r="G70" s="45">
        <f t="shared" si="8"/>
        <v>0</v>
      </c>
      <c r="H70" s="30"/>
      <c r="I70" s="37" t="s">
        <v>76</v>
      </c>
      <c r="J70" s="38"/>
      <c r="K70" s="39"/>
      <c r="L70" s="40"/>
      <c r="M70" s="39"/>
      <c r="N70" s="30"/>
      <c r="O70" s="29"/>
    </row>
    <row r="71" spans="1:15" ht="12.75" customHeight="1" x14ac:dyDescent="0.2">
      <c r="A71" s="29"/>
      <c r="B71" s="30"/>
      <c r="C71" s="37" t="s">
        <v>63</v>
      </c>
      <c r="D71" s="38"/>
      <c r="E71" s="39"/>
      <c r="F71" s="40"/>
      <c r="G71" s="39"/>
      <c r="H71" s="30"/>
      <c r="I71" s="41">
        <v>3275</v>
      </c>
      <c r="J71" s="42" t="str">
        <f>IFERROR(VLOOKUP(I71,Cenník[[Kód]:[Názov]],2,0),"")</f>
        <v>Náčrtník A3 20 listov</v>
      </c>
      <c r="K71" s="43">
        <f>IFERROR(VLOOKUP(I71,Cenník[[KódN]:[JC]],2,0),"")</f>
        <v>2.17</v>
      </c>
      <c r="L71" s="44"/>
      <c r="M71" s="45">
        <f t="shared" ref="M71:M74" si="9">L71*K71</f>
        <v>0</v>
      </c>
      <c r="N71" s="30"/>
      <c r="O71" s="29"/>
    </row>
    <row r="72" spans="1:15" ht="12.75" customHeight="1" x14ac:dyDescent="0.2">
      <c r="A72" s="29"/>
      <c r="B72" s="30"/>
      <c r="C72" s="41">
        <v>3825</v>
      </c>
      <c r="D72" s="42" t="str">
        <f>IFERROR(VLOOKUP(C72,Cenník[[Kód]:[Názov]],2,0),"")</f>
        <v>Voskovky KOH 6</v>
      </c>
      <c r="E72" s="43">
        <f>IFERROR(VLOOKUP(C72,Cenník[[KódN]:[JC]],2,0),"")</f>
        <v>0.56000000000000005</v>
      </c>
      <c r="F72" s="44"/>
      <c r="G72" s="45">
        <f t="shared" ref="G72:G80" si="10">F72*E72</f>
        <v>0</v>
      </c>
      <c r="H72" s="30"/>
      <c r="I72" s="41">
        <v>3280</v>
      </c>
      <c r="J72" s="42" t="str">
        <f>IFERROR(VLOOKUP(I72,Cenník[[Kód]:[Názov]],2,0),"")</f>
        <v>Náčrtník A4 20 listov</v>
      </c>
      <c r="K72" s="43">
        <f>IFERROR(VLOOKUP(I72,Cenník[[KódN]:[JC]],2,0),"")</f>
        <v>1.1200000000000001</v>
      </c>
      <c r="L72" s="44"/>
      <c r="M72" s="45">
        <f t="shared" si="9"/>
        <v>0</v>
      </c>
      <c r="N72" s="30"/>
      <c r="O72" s="29"/>
    </row>
    <row r="73" spans="1:15" ht="12.75" customHeight="1" x14ac:dyDescent="0.2">
      <c r="A73" s="29"/>
      <c r="B73" s="30"/>
      <c r="C73" s="41">
        <v>3830</v>
      </c>
      <c r="D73" s="42" t="str">
        <f>IFERROR(VLOOKUP(C73,Cenník[[Kód]:[Názov]],2,0),"")</f>
        <v>Voskovky KOH 12</v>
      </c>
      <c r="E73" s="43">
        <f>IFERROR(VLOOKUP(C73,Cenník[[KódN]:[JC]],2,0),"")</f>
        <v>1.3</v>
      </c>
      <c r="F73" s="44"/>
      <c r="G73" s="45">
        <f t="shared" si="10"/>
        <v>0</v>
      </c>
      <c r="H73" s="30"/>
      <c r="I73" s="41">
        <v>3285</v>
      </c>
      <c r="J73" s="42" t="str">
        <f>IFERROR(VLOOKUP(I73,Cenník[[Kód]:[Názov]],2,0),"")</f>
        <v>Náčrtník A4 40 listov</v>
      </c>
      <c r="K73" s="43">
        <f>IFERROR(VLOOKUP(I73,Cenník[[KódN]:[JC]],2,0),"")</f>
        <v>1.84</v>
      </c>
      <c r="L73" s="44"/>
      <c r="M73" s="45">
        <f t="shared" si="9"/>
        <v>0</v>
      </c>
      <c r="N73" s="30"/>
      <c r="O73" s="29"/>
    </row>
    <row r="74" spans="1:15" ht="12.75" customHeight="1" x14ac:dyDescent="0.2">
      <c r="A74" s="29"/>
      <c r="B74" s="30"/>
      <c r="C74" s="41">
        <v>3831</v>
      </c>
      <c r="D74" s="42" t="str">
        <f>IFERROR(VLOOKUP(C74,Cenník[[Kód]:[Názov]],2,0),"")</f>
        <v>Voskovky KOH 24</v>
      </c>
      <c r="E74" s="43">
        <f>IFERROR(VLOOKUP(C74,Cenník[[KódN]:[JC]],2,0),"")</f>
        <v>2.21</v>
      </c>
      <c r="F74" s="44"/>
      <c r="G74" s="45">
        <f t="shared" si="10"/>
        <v>0</v>
      </c>
      <c r="H74" s="30"/>
      <c r="I74" s="41">
        <v>3290</v>
      </c>
      <c r="J74" s="42" t="str">
        <f>IFERROR(VLOOKUP(I74,Cenník[[Kód]:[Názov]],2,0),"")</f>
        <v>Náčrtník A5 40 listov</v>
      </c>
      <c r="K74" s="43">
        <f>IFERROR(VLOOKUP(I74,Cenník[[KódN]:[JC]],2,0),"")</f>
        <v>0.94</v>
      </c>
      <c r="L74" s="44"/>
      <c r="M74" s="45">
        <f t="shared" si="9"/>
        <v>0</v>
      </c>
      <c r="N74" s="30"/>
      <c r="O74" s="29"/>
    </row>
    <row r="75" spans="1:15" ht="12.75" customHeight="1" x14ac:dyDescent="0.2">
      <c r="A75" s="29"/>
      <c r="B75" s="30"/>
      <c r="C75" s="41">
        <v>3832</v>
      </c>
      <c r="D75" s="42" t="str">
        <f>IFERROR(VLOOKUP(C75,Cenník[[Kód]:[Názov]],2,0),"")</f>
        <v>Voskovky KOH 48</v>
      </c>
      <c r="E75" s="43">
        <f>IFERROR(VLOOKUP(C75,Cenník[[KódN]:[JC]],2,0),"")</f>
        <v>4.5199999999999996</v>
      </c>
      <c r="F75" s="44"/>
      <c r="G75" s="45">
        <f t="shared" si="10"/>
        <v>0</v>
      </c>
      <c r="H75" s="30"/>
      <c r="I75" s="37" t="s">
        <v>79</v>
      </c>
      <c r="J75" s="38"/>
      <c r="K75" s="39"/>
      <c r="L75" s="40"/>
      <c r="M75" s="39"/>
      <c r="N75" s="30"/>
      <c r="O75" s="29"/>
    </row>
    <row r="76" spans="1:15" ht="12.75" customHeight="1" x14ac:dyDescent="0.2">
      <c r="A76" s="29"/>
      <c r="B76" s="30"/>
      <c r="C76" s="41">
        <v>3833</v>
      </c>
      <c r="D76" s="42" t="str">
        <f>IFERROR(VLOOKUP(C76,Cenník[[Kód]:[Názov]],2,0),"")</f>
        <v>Voskovky 3hr. KOH 12</v>
      </c>
      <c r="E76" s="43">
        <f>IFERROR(VLOOKUP(C76,Cenník[[KódN]:[JC]],2,0),"")</f>
        <v>1.32</v>
      </c>
      <c r="F76" s="44"/>
      <c r="G76" s="45">
        <f t="shared" si="10"/>
        <v>0</v>
      </c>
      <c r="H76" s="30"/>
      <c r="I76" s="41">
        <v>3293</v>
      </c>
      <c r="J76" s="42" t="str">
        <f>IFERROR(VLOOKUP(I76,Cenník[[Kód]:[Názov]],2,0),"")</f>
        <v>Skicár A3 10 listov</v>
      </c>
      <c r="K76" s="43">
        <f>IFERROR(VLOOKUP(I76,Cenník[[KódN]:[JC]],2,0),"")</f>
        <v>2.44</v>
      </c>
      <c r="L76" s="44"/>
      <c r="M76" s="45">
        <f t="shared" ref="M76:M77" si="11">L76*K76</f>
        <v>0</v>
      </c>
      <c r="N76" s="30"/>
      <c r="O76" s="29"/>
    </row>
    <row r="77" spans="1:15" ht="12.75" customHeight="1" x14ac:dyDescent="0.2">
      <c r="A77" s="29"/>
      <c r="B77" s="30"/>
      <c r="C77" s="41">
        <v>3834</v>
      </c>
      <c r="D77" s="42" t="str">
        <f>IFERROR(VLOOKUP(C77,Cenník[[Kód]:[Názov]],2,0),"")</f>
        <v>Voskovky 3hr. KOH 24</v>
      </c>
      <c r="E77" s="43">
        <f>IFERROR(VLOOKUP(C77,Cenník[[KódN]:[JC]],2,0),"")</f>
        <v>2.2599999999999998</v>
      </c>
      <c r="F77" s="44"/>
      <c r="G77" s="45">
        <f t="shared" si="10"/>
        <v>0</v>
      </c>
      <c r="H77" s="30"/>
      <c r="I77" s="41">
        <v>3294</v>
      </c>
      <c r="J77" s="42" t="str">
        <f>IFERROR(VLOOKUP(I77,Cenník[[Kód]:[Názov]],2,0),"")</f>
        <v>Skicár A3 20 listov</v>
      </c>
      <c r="K77" s="43">
        <f>IFERROR(VLOOKUP(I77,Cenník[[KódN]:[JC]],2,0),"")</f>
        <v>4.16</v>
      </c>
      <c r="L77" s="44"/>
      <c r="M77" s="45">
        <f t="shared" si="11"/>
        <v>0</v>
      </c>
      <c r="N77" s="30"/>
      <c r="O77" s="29"/>
    </row>
    <row r="78" spans="1:15" ht="12.75" customHeight="1" x14ac:dyDescent="0.2">
      <c r="A78" s="29"/>
      <c r="B78" s="30"/>
      <c r="C78" s="41">
        <v>3822</v>
      </c>
      <c r="D78" s="42" t="str">
        <f>IFERROR(VLOOKUP(C78,Cenník[[Kód]:[Názov]],2,0),"")</f>
        <v>Voskovky 3hr. Maped 12</v>
      </c>
      <c r="E78" s="43">
        <f>IFERROR(VLOOKUP(C78,Cenník[[KódN]:[JC]],2,0),"")</f>
        <v>1.4</v>
      </c>
      <c r="F78" s="44"/>
      <c r="G78" s="45">
        <f t="shared" si="10"/>
        <v>0</v>
      </c>
      <c r="H78" s="30"/>
      <c r="I78" s="41">
        <v>3295</v>
      </c>
      <c r="J78" s="42" t="str">
        <f>IFERROR(VLOOKUP(I78,Cenník[[Kód]:[Názov]],2,0),"")</f>
        <v>Skicár A4 10 listov</v>
      </c>
      <c r="K78" s="43">
        <f>IFERROR(VLOOKUP(I78,Cenník[[KódN]:[JC]],2,0),"")</f>
        <v>1.25</v>
      </c>
      <c r="L78" s="44"/>
      <c r="M78" s="45">
        <f t="shared" ref="M78:M85" si="12">L78*K78</f>
        <v>0</v>
      </c>
      <c r="N78" s="30"/>
      <c r="O78" s="29"/>
    </row>
    <row r="79" spans="1:15" ht="12.75" customHeight="1" x14ac:dyDescent="0.2">
      <c r="A79" s="29"/>
      <c r="B79" s="30"/>
      <c r="C79" s="41">
        <v>3823</v>
      </c>
      <c r="D79" s="42" t="str">
        <f>IFERROR(VLOOKUP(C79,Cenník[[Kód]:[Názov]],2,0),"")</f>
        <v>Voskovky 3hr. Maped 18</v>
      </c>
      <c r="E79" s="43">
        <f>IFERROR(VLOOKUP(C79,Cenník[[KódN]:[JC]],2,0),"")</f>
        <v>1.97</v>
      </c>
      <c r="F79" s="44"/>
      <c r="G79" s="45">
        <f t="shared" si="10"/>
        <v>0</v>
      </c>
      <c r="H79" s="30"/>
      <c r="I79" s="41">
        <v>3296</v>
      </c>
      <c r="J79" s="42" t="str">
        <f>IFERROR(VLOOKUP(I79,Cenník[[Kód]:[Názov]],2,0),"")</f>
        <v>Skicár A4 20 listov</v>
      </c>
      <c r="K79" s="43">
        <f>IFERROR(VLOOKUP(I79,Cenník[[KódN]:[JC]],2,0),"")</f>
        <v>2.0299999999999998</v>
      </c>
      <c r="L79" s="44"/>
      <c r="M79" s="45">
        <f t="shared" si="12"/>
        <v>0</v>
      </c>
      <c r="N79" s="30"/>
      <c r="O79" s="29"/>
    </row>
    <row r="80" spans="1:15" ht="12.75" customHeight="1" x14ac:dyDescent="0.2">
      <c r="A80" s="29"/>
      <c r="B80" s="30"/>
      <c r="C80" s="41">
        <v>3824</v>
      </c>
      <c r="D80" s="42" t="str">
        <f>IFERROR(VLOOKUP(C80,Cenník[[Kód]:[Názov]],2,0),"")</f>
        <v>Voskovky 3hr. Maped 24</v>
      </c>
      <c r="E80" s="43">
        <f>IFERROR(VLOOKUP(C80,Cenník[[KódN]:[JC]],2,0),"")</f>
        <v>2.5999999999999996</v>
      </c>
      <c r="F80" s="44"/>
      <c r="G80" s="45">
        <f t="shared" si="10"/>
        <v>0</v>
      </c>
      <c r="H80" s="30"/>
      <c r="I80" s="41">
        <v>3291</v>
      </c>
      <c r="J80" s="42" t="str">
        <f>IFERROR(VLOOKUP(I80,Cenník[[Kód]:[Názov]],2,0),"")</f>
        <v>Skicár A3 20 listov farebný</v>
      </c>
      <c r="K80" s="43">
        <f>IFERROR(VLOOKUP(I80,Cenník[[KódN]:[JC]],2,0),"")</f>
        <v>4.09</v>
      </c>
      <c r="L80" s="44"/>
      <c r="M80" s="45">
        <f t="shared" si="12"/>
        <v>0</v>
      </c>
      <c r="N80" s="30"/>
      <c r="O80" s="29"/>
    </row>
    <row r="81" spans="1:15" ht="12.75" customHeight="1" x14ac:dyDescent="0.2">
      <c r="A81" s="29"/>
      <c r="B81" s="30"/>
      <c r="C81" s="37" t="s">
        <v>74</v>
      </c>
      <c r="D81" s="38"/>
      <c r="E81" s="39"/>
      <c r="F81" s="40"/>
      <c r="G81" s="39"/>
      <c r="H81" s="30"/>
      <c r="I81" s="41">
        <v>3292</v>
      </c>
      <c r="J81" s="42" t="str">
        <f>IFERROR(VLOOKUP(I81,Cenník[[Kód]:[Názov]],2,0),"")</f>
        <v>Skicár A4 20 listov farebný</v>
      </c>
      <c r="K81" s="43">
        <f>IFERROR(VLOOKUP(I81,Cenník[[KódN]:[JC]],2,0),"")</f>
        <v>2.1</v>
      </c>
      <c r="L81" s="44"/>
      <c r="M81" s="45">
        <f t="shared" si="12"/>
        <v>0</v>
      </c>
      <c r="N81" s="30"/>
      <c r="O81" s="29"/>
    </row>
    <row r="82" spans="1:15" ht="12.75" customHeight="1" x14ac:dyDescent="0.2">
      <c r="A82" s="29"/>
      <c r="B82" s="30"/>
      <c r="C82" s="41">
        <v>3805</v>
      </c>
      <c r="D82" s="42" t="str">
        <f>IFERROR(VLOOKUP(C82,Cenník[[Kód]:[Názov]],2,0),"")</f>
        <v>Plastelína KOH 5</v>
      </c>
      <c r="E82" s="43">
        <f>IFERROR(VLOOKUP(C82,Cenník[[KódN]:[JC]],2,0),"")</f>
        <v>1.1300000000000001</v>
      </c>
      <c r="F82" s="44"/>
      <c r="G82" s="45">
        <f t="shared" ref="G82:G83" si="13">F82*E82</f>
        <v>0</v>
      </c>
      <c r="H82" s="30"/>
      <c r="I82" s="41">
        <v>3297</v>
      </c>
      <c r="J82" s="42" t="str">
        <f>IFERROR(VLOOKUP(I82,Cenník[[Kód]:[Názov]],2,0),"")</f>
        <v>Skicár A4 20 listov čierny</v>
      </c>
      <c r="K82" s="43">
        <f>IFERROR(VLOOKUP(I82,Cenník[[KódN]:[JC]],2,0),"")</f>
        <v>2.54</v>
      </c>
      <c r="L82" s="44"/>
      <c r="M82" s="45">
        <f t="shared" si="12"/>
        <v>0</v>
      </c>
      <c r="N82" s="30"/>
      <c r="O82" s="29"/>
    </row>
    <row r="83" spans="1:15" ht="12.75" customHeight="1" x14ac:dyDescent="0.2">
      <c r="A83" s="29"/>
      <c r="B83" s="30"/>
      <c r="C83" s="41">
        <v>3810</v>
      </c>
      <c r="D83" s="42" t="str">
        <f>IFERROR(VLOOKUP(C83,Cenník[[Kód]:[Názov]],2,0),"")</f>
        <v>Plastelína KOH 10</v>
      </c>
      <c r="E83" s="43">
        <f>IFERROR(VLOOKUP(C83,Cenník[[KódN]:[JC]],2,0),"")</f>
        <v>1.54</v>
      </c>
      <c r="F83" s="44"/>
      <c r="G83" s="45">
        <f t="shared" si="13"/>
        <v>0</v>
      </c>
      <c r="H83" s="30"/>
      <c r="I83" s="41">
        <v>3298</v>
      </c>
      <c r="J83" s="42" t="str">
        <f>IFERROR(VLOOKUP(I83,Cenník[[Kód]:[Názov]],2,0),"")</f>
        <v>Skicár A2 30 listov Twin ware</v>
      </c>
      <c r="K83" s="43">
        <f>IFERROR(VLOOKUP(I83,Cenník[[KódN]:[JC]],2,0),"")</f>
        <v>11.96</v>
      </c>
      <c r="L83" s="44"/>
      <c r="M83" s="45">
        <f t="shared" si="12"/>
        <v>0</v>
      </c>
      <c r="N83" s="30"/>
      <c r="O83" s="29"/>
    </row>
    <row r="84" spans="1:15" ht="12.75" customHeight="1" x14ac:dyDescent="0.2">
      <c r="A84" s="29"/>
      <c r="B84" s="30"/>
      <c r="C84" s="37" t="s">
        <v>77</v>
      </c>
      <c r="D84" s="38"/>
      <c r="E84" s="39"/>
      <c r="F84" s="40"/>
      <c r="G84" s="39"/>
      <c r="H84" s="47"/>
      <c r="I84" s="41">
        <v>3299</v>
      </c>
      <c r="J84" s="42" t="str">
        <f>IFERROR(VLOOKUP(I84,Cenník[[Kód]:[Názov]],2,0),"")</f>
        <v>Skicár A3 30 listov Twin ware</v>
      </c>
      <c r="K84" s="43">
        <f>IFERROR(VLOOKUP(I84,Cenník[[KódN]:[JC]],2,0),"")</f>
        <v>7.04</v>
      </c>
      <c r="L84" s="44"/>
      <c r="M84" s="45">
        <f t="shared" si="12"/>
        <v>0</v>
      </c>
      <c r="N84" s="30"/>
      <c r="O84" s="29"/>
    </row>
    <row r="85" spans="1:15" ht="12.75" customHeight="1" x14ac:dyDescent="0.2">
      <c r="A85" s="29"/>
      <c r="B85" s="30"/>
      <c r="C85" s="41">
        <v>4794</v>
      </c>
      <c r="D85" s="42" t="str">
        <f>IFERROR(VLOOKUP(C85,Cenník[[Kód]:[Názov]],2,0),"")</f>
        <v>Modelovacia podložka A3</v>
      </c>
      <c r="E85" s="43">
        <f>IFERROR(VLOOKUP(C85,Cenník[[KódN]:[JC]],2,0),"")</f>
        <v>1.88</v>
      </c>
      <c r="F85" s="44"/>
      <c r="G85" s="45">
        <f t="shared" ref="G85:G87" si="14">F85*E85</f>
        <v>0</v>
      </c>
      <c r="H85" s="30"/>
      <c r="I85" s="41">
        <v>3300</v>
      </c>
      <c r="J85" s="42" t="str">
        <f>IFERROR(VLOOKUP(I85,Cenník[[Kód]:[Názov]],2,0),"")</f>
        <v>Skicár A4 20 listov Twin ware</v>
      </c>
      <c r="K85" s="43">
        <f>IFERROR(VLOOKUP(I85,Cenník[[KódN]:[JC]],2,0),"")</f>
        <v>1.8</v>
      </c>
      <c r="L85" s="44"/>
      <c r="M85" s="45">
        <f t="shared" si="12"/>
        <v>0</v>
      </c>
      <c r="N85" s="30"/>
      <c r="O85" s="29"/>
    </row>
    <row r="86" spans="1:15" ht="12.75" customHeight="1" x14ac:dyDescent="0.2">
      <c r="A86" s="29"/>
      <c r="B86" s="30"/>
      <c r="C86" s="41">
        <v>4795</v>
      </c>
      <c r="D86" s="42" t="str">
        <f>IFERROR(VLOOKUP(C86,Cenník[[Kód]:[Názov]],2,0),"")</f>
        <v>Modelovacia podložka A4</v>
      </c>
      <c r="E86" s="43">
        <f>IFERROR(VLOOKUP(C86,Cenník[[KódN]:[JC]],2,0),"")</f>
        <v>0.92</v>
      </c>
      <c r="F86" s="44"/>
      <c r="G86" s="45">
        <f t="shared" si="14"/>
        <v>0</v>
      </c>
      <c r="H86" s="30"/>
      <c r="I86" s="37" t="s">
        <v>88</v>
      </c>
      <c r="J86" s="38"/>
      <c r="K86" s="39"/>
      <c r="L86" s="40"/>
      <c r="M86" s="39"/>
      <c r="N86" s="30"/>
      <c r="O86" s="29"/>
    </row>
    <row r="87" spans="1:15" ht="12.75" customHeight="1" x14ac:dyDescent="0.2">
      <c r="A87" s="29"/>
      <c r="B87" s="30"/>
      <c r="C87" s="41">
        <v>4796</v>
      </c>
      <c r="D87" s="42" t="str">
        <f>IFERROR(VLOOKUP(C87,Cenník[[Kód]:[Názov]],2,0),"")</f>
        <v>Modelovacia podložka A5</v>
      </c>
      <c r="E87" s="43">
        <f>IFERROR(VLOOKUP(C87,Cenník[[KódN]:[JC]],2,0),"")</f>
        <v>0.44</v>
      </c>
      <c r="F87" s="44"/>
      <c r="G87" s="45">
        <f t="shared" si="14"/>
        <v>0</v>
      </c>
      <c r="H87" s="30"/>
      <c r="I87" s="41">
        <v>3325</v>
      </c>
      <c r="J87" s="42" t="str">
        <f>IFERROR(VLOOKUP(I87,Cenník[[Kód]:[Názov]],2,0),"")</f>
        <v>Výkres A3 180g 10ks</v>
      </c>
      <c r="K87" s="43">
        <f>IFERROR(VLOOKUP(I87,Cenník[[KódN]:[JC]],2,0),"")</f>
        <v>1.86</v>
      </c>
      <c r="L87" s="44"/>
      <c r="M87" s="45">
        <f t="shared" ref="M87:M96" si="15">L87*K87</f>
        <v>0</v>
      </c>
      <c r="N87" s="30"/>
      <c r="O87" s="29"/>
    </row>
    <row r="88" spans="1:15" ht="12.75" customHeight="1" x14ac:dyDescent="0.2">
      <c r="A88" s="29"/>
      <c r="B88" s="30"/>
      <c r="C88" s="37" t="s">
        <v>117</v>
      </c>
      <c r="D88" s="38"/>
      <c r="E88" s="39"/>
      <c r="F88" s="40"/>
      <c r="G88" s="39"/>
      <c r="H88" s="30"/>
      <c r="I88" s="41">
        <v>3330</v>
      </c>
      <c r="J88" s="42" t="str">
        <f>IFERROR(VLOOKUP(I88,Cenník[[Kód]:[Názov]],2,0),"")</f>
        <v>Výkres A4 180g 10ks</v>
      </c>
      <c r="K88" s="43">
        <f>IFERROR(VLOOKUP(I88,Cenník[[KódN]:[JC]],2,0),"")</f>
        <v>1.1000000000000001</v>
      </c>
      <c r="L88" s="44"/>
      <c r="M88" s="45">
        <f t="shared" si="15"/>
        <v>0</v>
      </c>
      <c r="N88" s="30"/>
      <c r="O88" s="29"/>
    </row>
    <row r="89" spans="1:15" ht="12.75" customHeight="1" x14ac:dyDescent="0.2">
      <c r="A89" s="29"/>
      <c r="B89" s="30"/>
      <c r="C89" s="41">
        <v>4015</v>
      </c>
      <c r="D89" s="42" t="str">
        <f>IFERROR(VLOOKUP(C89,Cenník[[Kód]:[Názov]],2,0),"")</f>
        <v>Pero gélové 205A modré</v>
      </c>
      <c r="E89" s="43">
        <f>IFERROR(VLOOKUP(C89,Cenník[[KódN]:[JC]],2,0),"")</f>
        <v>0.54</v>
      </c>
      <c r="F89" s="44"/>
      <c r="G89" s="45">
        <f t="shared" ref="G89:G94" si="16">F89*E89</f>
        <v>0</v>
      </c>
      <c r="H89" s="30"/>
      <c r="I89" s="41">
        <v>3315</v>
      </c>
      <c r="J89" s="42" t="str">
        <f>IFERROR(VLOOKUP(I89,Cenník[[Kód]:[Názov]],2,0),"")</f>
        <v>Výkres A3 180g</v>
      </c>
      <c r="K89" s="43">
        <f>IFERROR(VLOOKUP(I89,Cenník[[KódN]:[JC]],2,0),"")</f>
        <v>0.14000000000000001</v>
      </c>
      <c r="L89" s="44"/>
      <c r="M89" s="45">
        <f t="shared" si="15"/>
        <v>0</v>
      </c>
      <c r="N89" s="30"/>
      <c r="O89" s="29"/>
    </row>
    <row r="90" spans="1:15" ht="12.75" customHeight="1" x14ac:dyDescent="0.2">
      <c r="A90" s="29"/>
      <c r="B90" s="30"/>
      <c r="C90" s="41">
        <v>4016</v>
      </c>
      <c r="D90" s="42" t="str">
        <f>IFERROR(VLOOKUP(C90,Cenník[[Kód]:[Názov]],2,0),"")</f>
        <v>Pero gélové 205A zelené</v>
      </c>
      <c r="E90" s="43">
        <f>IFERROR(VLOOKUP(C90,Cenník[[KódN]:[JC]],2,0),"")</f>
        <v>0.54</v>
      </c>
      <c r="F90" s="44"/>
      <c r="G90" s="45">
        <f t="shared" si="16"/>
        <v>0</v>
      </c>
      <c r="H90" s="30"/>
      <c r="I90" s="41">
        <v>3320</v>
      </c>
      <c r="J90" s="42" t="str">
        <f>IFERROR(VLOOKUP(I90,Cenník[[Kód]:[Názov]],2,0),"")</f>
        <v>Výkres A4 180g</v>
      </c>
      <c r="K90" s="43">
        <f>IFERROR(VLOOKUP(I90,Cenník[[KódN]:[JC]],2,0),"")</f>
        <v>7.0000000000000007E-2</v>
      </c>
      <c r="L90" s="44"/>
      <c r="M90" s="45">
        <f t="shared" si="15"/>
        <v>0</v>
      </c>
      <c r="N90" s="30"/>
      <c r="O90" s="29"/>
    </row>
    <row r="91" spans="1:15" ht="12.75" customHeight="1" x14ac:dyDescent="0.2">
      <c r="A91" s="29"/>
      <c r="B91" s="30"/>
      <c r="C91" s="41">
        <v>4017</v>
      </c>
      <c r="D91" s="42" t="str">
        <f>IFERROR(VLOOKUP(C91,Cenník[[Kód]:[Názov]],2,0),"")</f>
        <v>Pero gélové 205A červené</v>
      </c>
      <c r="E91" s="43">
        <f>IFERROR(VLOOKUP(C91,Cenník[[KódN]:[JC]],2,0),"")</f>
        <v>0.54</v>
      </c>
      <c r="F91" s="44"/>
      <c r="G91" s="45">
        <f t="shared" si="16"/>
        <v>0</v>
      </c>
      <c r="H91" s="30"/>
      <c r="I91" s="41">
        <v>3321</v>
      </c>
      <c r="J91" s="42" t="str">
        <f>IFERROR(VLOOKUP(I91,Cenník[[Kód]:[Názov]],2,0),"")</f>
        <v>Výkres A1 200g</v>
      </c>
      <c r="K91" s="43">
        <f>IFERROR(VLOOKUP(I91,Cenník[[KódN]:[JC]],2,0),"")</f>
        <v>0.67</v>
      </c>
      <c r="L91" s="44"/>
      <c r="M91" s="45">
        <f t="shared" si="15"/>
        <v>0</v>
      </c>
      <c r="N91" s="30"/>
      <c r="O91" s="29"/>
    </row>
    <row r="92" spans="1:15" ht="12.75" customHeight="1" x14ac:dyDescent="0.2">
      <c r="A92" s="29"/>
      <c r="B92" s="30"/>
      <c r="C92" s="41">
        <v>4018</v>
      </c>
      <c r="D92" s="42" t="str">
        <f>IFERROR(VLOOKUP(C92,Cenník[[Kód]:[Názov]],2,0),"")</f>
        <v>Pero gélové 205A čierne</v>
      </c>
      <c r="E92" s="43">
        <f>IFERROR(VLOOKUP(C92,Cenník[[KódN]:[JC]],2,0),"")</f>
        <v>0.54</v>
      </c>
      <c r="F92" s="44"/>
      <c r="G92" s="45">
        <f t="shared" si="16"/>
        <v>0</v>
      </c>
      <c r="H92" s="30"/>
      <c r="I92" s="41">
        <v>3322</v>
      </c>
      <c r="J92" s="42" t="str">
        <f>IFERROR(VLOOKUP(I92,Cenník[[Kód]:[Názov]],2,0),"")</f>
        <v>Výkres A2 200g</v>
      </c>
      <c r="K92" s="43">
        <f>IFERROR(VLOOKUP(I92,Cenník[[KódN]:[JC]],2,0),"")</f>
        <v>0.34</v>
      </c>
      <c r="L92" s="44"/>
      <c r="M92" s="45">
        <f t="shared" si="15"/>
        <v>0</v>
      </c>
      <c r="N92" s="30"/>
      <c r="O92" s="29"/>
    </row>
    <row r="93" spans="1:15" ht="12.75" customHeight="1" x14ac:dyDescent="0.2">
      <c r="A93" s="29"/>
      <c r="B93" s="30"/>
      <c r="C93" s="41">
        <v>4019</v>
      </c>
      <c r="D93" s="42" t="str">
        <f>IFERROR(VLOOKUP(C93,Cenník[[Kód]:[Názov]],2,0),"")</f>
        <v>Pero gélové 205A sada</v>
      </c>
      <c r="E93" s="43">
        <f>IFERROR(VLOOKUP(C93,Cenník[[KódN]:[JC]],2,0),"")</f>
        <v>2.34</v>
      </c>
      <c r="F93" s="44"/>
      <c r="G93" s="45">
        <f t="shared" si="16"/>
        <v>0</v>
      </c>
      <c r="H93" s="30"/>
      <c r="I93" s="41">
        <v>3323</v>
      </c>
      <c r="J93" s="42" t="str">
        <f>IFERROR(VLOOKUP(I93,Cenník[[Kód]:[Názov]],2,0),"")</f>
        <v>Výkres A3 200g</v>
      </c>
      <c r="K93" s="43">
        <f>IFERROR(VLOOKUP(I93,Cenník[[KódN]:[JC]],2,0),"")</f>
        <v>0.16</v>
      </c>
      <c r="L93" s="44"/>
      <c r="M93" s="45">
        <f t="shared" si="15"/>
        <v>0</v>
      </c>
      <c r="N93" s="30"/>
      <c r="O93" s="29"/>
    </row>
    <row r="94" spans="1:15" ht="12.75" customHeight="1" x14ac:dyDescent="0.2">
      <c r="A94" s="29"/>
      <c r="B94" s="30"/>
      <c r="C94" s="41">
        <v>4020</v>
      </c>
      <c r="D94" s="42" t="str">
        <f>IFERROR(VLOOKUP(C94,Cenník[[Kód]:[Názov]],2,0),"")</f>
        <v>Pero gélové MILAN modré</v>
      </c>
      <c r="E94" s="43">
        <f>IFERROR(VLOOKUP(C94,Cenník[[KódN]:[JC]],2,0),"")</f>
        <v>1.06</v>
      </c>
      <c r="F94" s="44"/>
      <c r="G94" s="45">
        <f t="shared" si="16"/>
        <v>0</v>
      </c>
      <c r="H94" s="30"/>
      <c r="I94" s="41">
        <v>3324</v>
      </c>
      <c r="J94" s="42" t="str">
        <f>IFERROR(VLOOKUP(I94,Cenník[[Kód]:[Názov]],2,0),"")</f>
        <v>Výkres A4 200g</v>
      </c>
      <c r="K94" s="43">
        <f>IFERROR(VLOOKUP(I94,Cenník[[KódN]:[JC]],2,0),"")</f>
        <v>0.08</v>
      </c>
      <c r="L94" s="44"/>
      <c r="M94" s="45">
        <f t="shared" si="15"/>
        <v>0</v>
      </c>
      <c r="N94" s="30"/>
      <c r="O94" s="29"/>
    </row>
    <row r="95" spans="1:15" ht="12.75" customHeight="1" x14ac:dyDescent="0.2">
      <c r="A95" s="29"/>
      <c r="B95" s="30"/>
      <c r="C95" s="30"/>
      <c r="D95" s="30"/>
      <c r="E95" s="30"/>
      <c r="F95" s="30"/>
      <c r="G95" s="30"/>
      <c r="H95" s="30"/>
      <c r="I95" s="41">
        <v>3331</v>
      </c>
      <c r="J95" s="42" t="str">
        <f>IFERROR(VLOOKUP(I95,Cenník[[Kód]:[Názov]],2,0),"")</f>
        <v>Výkres A3 220g</v>
      </c>
      <c r="K95" s="43">
        <f>IFERROR(VLOOKUP(I95,Cenník[[KódN]:[JC]],2,0),"")</f>
        <v>0.17</v>
      </c>
      <c r="L95" s="44"/>
      <c r="M95" s="45">
        <f t="shared" si="15"/>
        <v>0</v>
      </c>
      <c r="N95" s="30"/>
      <c r="O95" s="29"/>
    </row>
    <row r="96" spans="1:15" ht="12.75" customHeight="1" x14ac:dyDescent="0.2">
      <c r="A96" s="29"/>
      <c r="B96" s="30"/>
      <c r="C96" s="30"/>
      <c r="D96" s="30"/>
      <c r="E96" s="30"/>
      <c r="F96" s="30"/>
      <c r="G96" s="30"/>
      <c r="H96" s="30"/>
      <c r="I96" s="41">
        <v>3332</v>
      </c>
      <c r="J96" s="42" t="str">
        <f>IFERROR(VLOOKUP(I96,Cenník[[Kód]:[Názov]],2,0),"")</f>
        <v>Výkres A4 220g</v>
      </c>
      <c r="K96" s="43">
        <f>IFERROR(VLOOKUP(I96,Cenník[[KódN]:[JC]],2,0),"")</f>
        <v>0.08</v>
      </c>
      <c r="L96" s="44"/>
      <c r="M96" s="45">
        <f t="shared" si="15"/>
        <v>0</v>
      </c>
      <c r="N96" s="30"/>
      <c r="O96" s="29"/>
    </row>
    <row r="97" spans="1:15" ht="12.75" customHeight="1" x14ac:dyDescent="0.2">
      <c r="A97" s="29"/>
      <c r="B97" s="30"/>
      <c r="C97" s="37" t="s">
        <v>94</v>
      </c>
      <c r="D97" s="38"/>
      <c r="E97" s="39"/>
      <c r="F97" s="40"/>
      <c r="G97" s="39"/>
      <c r="H97" s="30"/>
      <c r="I97" s="37" t="s">
        <v>100</v>
      </c>
      <c r="J97" s="38"/>
      <c r="K97" s="39"/>
      <c r="L97" s="40"/>
      <c r="M97" s="39"/>
      <c r="N97" s="30"/>
      <c r="O97" s="29"/>
    </row>
    <row r="98" spans="1:15" ht="12.75" customHeight="1" x14ac:dyDescent="0.2">
      <c r="A98" s="29"/>
      <c r="B98" s="30"/>
      <c r="C98" s="41">
        <v>4030</v>
      </c>
      <c r="D98" s="42" t="str">
        <f>IFERROR(VLOOKUP(C98,Cenník[[Kód]:[Názov]],2,0),"")</f>
        <v>Pero guľ.TY144 modré</v>
      </c>
      <c r="E98" s="43">
        <f>IFERROR(VLOOKUP(C98,Cenník[[KódN]:[JC]],2,0),"")</f>
        <v>0.28999999999999998</v>
      </c>
      <c r="F98" s="44"/>
      <c r="G98" s="45">
        <f t="shared" ref="G98:G109" si="17">F98*E98</f>
        <v>0</v>
      </c>
      <c r="H98" s="30"/>
      <c r="I98" s="41">
        <v>3313</v>
      </c>
      <c r="J98" s="42" t="str">
        <f>IFERROR(VLOOKUP(I98,Cenník[[Kód]:[Názov]],2,0),"")</f>
        <v>Výkres A4 5x10 farieb</v>
      </c>
      <c r="K98" s="43">
        <f>IFERROR(VLOOKUP(I98,Cenník[[KódN]:[JC]],2,0),"")</f>
        <v>6.53</v>
      </c>
      <c r="L98" s="44"/>
      <c r="M98" s="45">
        <f>L98*K98</f>
        <v>0</v>
      </c>
      <c r="N98" s="30"/>
      <c r="O98" s="29"/>
    </row>
    <row r="99" spans="1:15" ht="12.75" customHeight="1" x14ac:dyDescent="0.2">
      <c r="A99" s="29"/>
      <c r="B99" s="30"/>
      <c r="C99" s="41">
        <v>4033</v>
      </c>
      <c r="D99" s="42" t="str">
        <f>IFERROR(VLOOKUP(C99,Cenník[[Kód]:[Názov]],2,0),"")</f>
        <v>Pero guľ.TB214 modré</v>
      </c>
      <c r="E99" s="43">
        <f>IFERROR(VLOOKUP(C99,Cenník[[KódN]:[JC]],2,0),"")</f>
        <v>0.32</v>
      </c>
      <c r="F99" s="44"/>
      <c r="G99" s="45">
        <f t="shared" si="17"/>
        <v>0</v>
      </c>
      <c r="H99" s="30"/>
      <c r="I99" s="41">
        <v>3312</v>
      </c>
      <c r="J99" s="42" t="str">
        <f>IFERROR(VLOOKUP(I99,Cenník[[Kód]:[Názov]],2,0),"")</f>
        <v>Výkres A3 5x10 farieb</v>
      </c>
      <c r="K99" s="43">
        <f>IFERROR(VLOOKUP(I99,Cenník[[KódN]:[JC]],2,0),"")</f>
        <v>12.32</v>
      </c>
      <c r="L99" s="44"/>
      <c r="M99" s="45">
        <f t="shared" ref="M99:M139" si="18">L99*K99</f>
        <v>0</v>
      </c>
      <c r="N99" s="30"/>
      <c r="O99" s="29"/>
    </row>
    <row r="100" spans="1:15" ht="12.75" customHeight="1" x14ac:dyDescent="0.2">
      <c r="A100" s="29"/>
      <c r="B100" s="30"/>
      <c r="C100" s="41">
        <v>4035</v>
      </c>
      <c r="D100" s="42" t="str">
        <f>IFERROR(VLOOKUP(C100,Cenník[[Kód]:[Názov]],2,0),"")</f>
        <v>Pero Solidly 0,5 modré</v>
      </c>
      <c r="E100" s="43">
        <f>IFERROR(VLOOKUP(C100,Cenník[[KódN]:[JC]],2,0),"")</f>
        <v>0.37</v>
      </c>
      <c r="F100" s="44"/>
      <c r="G100" s="45">
        <f t="shared" si="17"/>
        <v>0</v>
      </c>
      <c r="H100" s="30"/>
      <c r="I100" s="41">
        <v>6550</v>
      </c>
      <c r="J100" s="42" t="str">
        <f>IFERROR(VLOOKUP(I100,Cenník[[Kód]:[Názov]],2,0),"")</f>
        <v>Výkres A4 225g červený</v>
      </c>
      <c r="K100" s="43">
        <f>IFERROR(VLOOKUP(I100,Cenník[[KódN]:[JC]],2,0),"")</f>
        <v>0.14000000000000001</v>
      </c>
      <c r="L100" s="44"/>
      <c r="M100" s="45">
        <f t="shared" si="18"/>
        <v>0</v>
      </c>
      <c r="N100" s="30"/>
      <c r="O100" s="29"/>
    </row>
    <row r="101" spans="1:15" ht="12.75" customHeight="1" x14ac:dyDescent="0.2">
      <c r="A101" s="29"/>
      <c r="B101" s="30"/>
      <c r="C101" s="41">
        <v>4003</v>
      </c>
      <c r="D101" s="42" t="str">
        <f>IFERROR(VLOOKUP(C101,Cenník[[Kód]:[Názov]],2,0),"")</f>
        <v>Pero Tornádo Original</v>
      </c>
      <c r="E101" s="43">
        <f>IFERROR(VLOOKUP(C101,Cenník[[KódN]:[JC]],2,0),"")</f>
        <v>0.95</v>
      </c>
      <c r="F101" s="44"/>
      <c r="G101" s="45">
        <f t="shared" si="17"/>
        <v>0</v>
      </c>
      <c r="H101" s="30"/>
      <c r="I101" s="41">
        <v>6551</v>
      </c>
      <c r="J101" s="42" t="str">
        <f>IFERROR(VLOOKUP(I101,Cenník[[Kód]:[Názov]],2,0),"")</f>
        <v>Výkres A4 225g čierny</v>
      </c>
      <c r="K101" s="43">
        <f>IFERROR(VLOOKUP(I101,Cenník[[KódN]:[JC]],2,0),"")</f>
        <v>0.14000000000000001</v>
      </c>
      <c r="L101" s="44"/>
      <c r="M101" s="45">
        <f t="shared" si="18"/>
        <v>0</v>
      </c>
      <c r="N101" s="30"/>
      <c r="O101" s="29"/>
    </row>
    <row r="102" spans="1:15" ht="12.75" customHeight="1" x14ac:dyDescent="0.2">
      <c r="A102" s="29"/>
      <c r="B102" s="30"/>
      <c r="C102" s="41">
        <v>4004</v>
      </c>
      <c r="D102" s="42" t="str">
        <f>IFERROR(VLOOKUP(C102,Cenník[[Kód]:[Názov]],2,0),"")</f>
        <v>Pero Tornádo Fruity</v>
      </c>
      <c r="E102" s="43">
        <f>IFERROR(VLOOKUP(C102,Cenník[[KódN]:[JC]],2,0),"")</f>
        <v>0.95</v>
      </c>
      <c r="F102" s="44"/>
      <c r="G102" s="45">
        <f t="shared" si="17"/>
        <v>0</v>
      </c>
      <c r="H102" s="30"/>
      <c r="I102" s="41">
        <v>6552</v>
      </c>
      <c r="J102" s="42" t="str">
        <f>IFERROR(VLOOKUP(I102,Cenník[[Kód]:[Názov]],2,0),"")</f>
        <v>Výkres A4 225g hnedý</v>
      </c>
      <c r="K102" s="43">
        <f>IFERROR(VLOOKUP(I102,Cenník[[KódN]:[JC]],2,0),"")</f>
        <v>0.14000000000000001</v>
      </c>
      <c r="L102" s="44"/>
      <c r="M102" s="45">
        <f t="shared" si="18"/>
        <v>0</v>
      </c>
      <c r="N102" s="30"/>
      <c r="O102" s="29"/>
    </row>
    <row r="103" spans="1:15" ht="12.75" customHeight="1" x14ac:dyDescent="0.2">
      <c r="A103" s="29"/>
      <c r="B103" s="30"/>
      <c r="C103" s="41">
        <v>4005</v>
      </c>
      <c r="D103" s="42" t="str">
        <f>IFERROR(VLOOKUP(C103,Cenník[[Kód]:[Názov]],2,0),"")</f>
        <v>Pero Tornádo Boom</v>
      </c>
      <c r="E103" s="43">
        <f>IFERROR(VLOOKUP(C103,Cenník[[KódN]:[JC]],2,0),"")</f>
        <v>0.95</v>
      </c>
      <c r="F103" s="44"/>
      <c r="G103" s="45">
        <f t="shared" si="17"/>
        <v>0</v>
      </c>
      <c r="H103" s="30"/>
      <c r="I103" s="41">
        <v>6553</v>
      </c>
      <c r="J103" s="42" t="str">
        <f>IFERROR(VLOOKUP(I103,Cenník[[Kód]:[Názov]],2,0),"")</f>
        <v>Výkres A4 225g žltý</v>
      </c>
      <c r="K103" s="43">
        <f>IFERROR(VLOOKUP(I103,Cenník[[KódN]:[JC]],2,0),"")</f>
        <v>0.14000000000000001</v>
      </c>
      <c r="L103" s="44"/>
      <c r="M103" s="45">
        <f t="shared" si="18"/>
        <v>0</v>
      </c>
      <c r="N103" s="30"/>
      <c r="O103" s="29"/>
    </row>
    <row r="104" spans="1:15" ht="12.75" customHeight="1" x14ac:dyDescent="0.2">
      <c r="A104" s="29"/>
      <c r="B104" s="30"/>
      <c r="C104" s="41">
        <v>4006</v>
      </c>
      <c r="D104" s="42" t="str">
        <f>IFERROR(VLOOKUP(C104,Cenník[[Kód]:[Názov]],2,0),"")</f>
        <v>Pero Tornádo Cool</v>
      </c>
      <c r="E104" s="43">
        <f>IFERROR(VLOOKUP(C104,Cenník[[KódN]:[JC]],2,0),"")</f>
        <v>1.1000000000000001</v>
      </c>
      <c r="F104" s="44"/>
      <c r="G104" s="45">
        <f t="shared" si="17"/>
        <v>0</v>
      </c>
      <c r="H104" s="30"/>
      <c r="I104" s="41">
        <v>6554</v>
      </c>
      <c r="J104" s="42" t="str">
        <f>IFERROR(VLOOKUP(I104,Cenník[[Kód]:[Názov]],2,0),"")</f>
        <v>Výkres A4 225g tmavozelený</v>
      </c>
      <c r="K104" s="43">
        <f>IFERROR(VLOOKUP(I104,Cenník[[KódN]:[JC]],2,0),"")</f>
        <v>0.14000000000000001</v>
      </c>
      <c r="L104" s="44"/>
      <c r="M104" s="45">
        <f t="shared" si="18"/>
        <v>0</v>
      </c>
      <c r="N104" s="30"/>
      <c r="O104" s="29"/>
    </row>
    <row r="105" spans="1:15" ht="12.75" customHeight="1" x14ac:dyDescent="0.2">
      <c r="A105" s="29"/>
      <c r="B105" s="30"/>
      <c r="C105" s="41">
        <v>4010</v>
      </c>
      <c r="D105" s="42" t="str">
        <f>IFERROR(VLOOKUP(C105,Cenník[[Kód]:[Názov]],2,0),"")</f>
        <v>Pero jednorázové modré</v>
      </c>
      <c r="E105" s="43">
        <f>IFERROR(VLOOKUP(C105,Cenník[[KódN]:[JC]],2,0),"")</f>
        <v>0.12</v>
      </c>
      <c r="F105" s="44"/>
      <c r="G105" s="45">
        <f t="shared" si="17"/>
        <v>0</v>
      </c>
      <c r="H105" s="30"/>
      <c r="I105" s="41">
        <v>6555</v>
      </c>
      <c r="J105" s="42" t="str">
        <f>IFERROR(VLOOKUP(I105,Cenník[[Kód]:[Názov]],2,0),"")</f>
        <v>Výkres A4 225g tmavomodrý</v>
      </c>
      <c r="K105" s="43">
        <f>IFERROR(VLOOKUP(I105,Cenník[[KódN]:[JC]],2,0),"")</f>
        <v>0.14000000000000001</v>
      </c>
      <c r="L105" s="44"/>
      <c r="M105" s="45">
        <f t="shared" si="18"/>
        <v>0</v>
      </c>
      <c r="N105" s="30"/>
      <c r="O105" s="29"/>
    </row>
    <row r="106" spans="1:15" ht="12.75" customHeight="1" x14ac:dyDescent="0.2">
      <c r="A106" s="29"/>
      <c r="B106" s="30"/>
      <c r="C106" s="41">
        <v>4011</v>
      </c>
      <c r="D106" s="42" t="str">
        <f>IFERROR(VLOOKUP(C106,Cenník[[Kód]:[Názov]],2,0),"")</f>
        <v>Pero jednorázové zelené</v>
      </c>
      <c r="E106" s="43">
        <f>IFERROR(VLOOKUP(C106,Cenník[[KódN]:[JC]],2,0),"")</f>
        <v>0.12</v>
      </c>
      <c r="F106" s="44"/>
      <c r="G106" s="45">
        <f t="shared" si="17"/>
        <v>0</v>
      </c>
      <c r="H106" s="30"/>
      <c r="I106" s="41">
        <v>6556</v>
      </c>
      <c r="J106" s="42" t="str">
        <f>IFERROR(VLOOKUP(I106,Cenník[[Kód]:[Názov]],2,0),"")</f>
        <v>Výkres A4 225g svetlozelený</v>
      </c>
      <c r="K106" s="43">
        <f>IFERROR(VLOOKUP(I106,Cenník[[KódN]:[JC]],2,0),"")</f>
        <v>0.14000000000000001</v>
      </c>
      <c r="L106" s="44"/>
      <c r="M106" s="45">
        <f t="shared" si="18"/>
        <v>0</v>
      </c>
      <c r="N106" s="30"/>
      <c r="O106" s="29"/>
    </row>
    <row r="107" spans="1:15" ht="12.75" customHeight="1" x14ac:dyDescent="0.2">
      <c r="A107" s="29"/>
      <c r="B107" s="30"/>
      <c r="C107" s="41">
        <v>4012</v>
      </c>
      <c r="D107" s="42" t="str">
        <f>IFERROR(VLOOKUP(C107,Cenník[[Kód]:[Názov]],2,0),"")</f>
        <v>Pero jednorázové červené</v>
      </c>
      <c r="E107" s="43">
        <f>IFERROR(VLOOKUP(C107,Cenník[[KódN]:[JC]],2,0),"")</f>
        <v>0.12</v>
      </c>
      <c r="F107" s="44"/>
      <c r="G107" s="45">
        <f t="shared" si="17"/>
        <v>0</v>
      </c>
      <c r="H107" s="30"/>
      <c r="I107" s="41">
        <v>6557</v>
      </c>
      <c r="J107" s="42" t="str">
        <f>IFERROR(VLOOKUP(I107,Cenník[[Kód]:[Názov]],2,0),"")</f>
        <v>Výkres A4 225g svetlomodrý</v>
      </c>
      <c r="K107" s="43">
        <f>IFERROR(VLOOKUP(I107,Cenník[[KódN]:[JC]],2,0),"")</f>
        <v>0.14000000000000001</v>
      </c>
      <c r="L107" s="44"/>
      <c r="M107" s="45">
        <f t="shared" si="18"/>
        <v>0</v>
      </c>
      <c r="N107" s="30"/>
      <c r="O107" s="29"/>
    </row>
    <row r="108" spans="1:15" ht="12.75" customHeight="1" x14ac:dyDescent="0.2">
      <c r="A108" s="29"/>
      <c r="B108" s="30"/>
      <c r="C108" s="41">
        <v>4013</v>
      </c>
      <c r="D108" s="42" t="str">
        <f>IFERROR(VLOOKUP(C108,Cenník[[Kód]:[Názov]],2,0),"")</f>
        <v>Pero jednorázové čierne</v>
      </c>
      <c r="E108" s="43">
        <f>IFERROR(VLOOKUP(C108,Cenník[[KódN]:[JC]],2,0),"")</f>
        <v>0.12</v>
      </c>
      <c r="F108" s="44"/>
      <c r="G108" s="45">
        <f t="shared" si="17"/>
        <v>0</v>
      </c>
      <c r="H108" s="30"/>
      <c r="I108" s="41">
        <v>6558</v>
      </c>
      <c r="J108" s="42" t="str">
        <f>IFERROR(VLOOKUP(I108,Cenník[[Kód]:[Názov]],2,0),"")</f>
        <v>Výkres A4 225g ružový</v>
      </c>
      <c r="K108" s="43">
        <f>IFERROR(VLOOKUP(I108,Cenník[[KódN]:[JC]],2,0),"")</f>
        <v>0.14000000000000001</v>
      </c>
      <c r="L108" s="44"/>
      <c r="M108" s="45">
        <f t="shared" si="18"/>
        <v>0</v>
      </c>
      <c r="N108" s="30"/>
      <c r="O108" s="29"/>
    </row>
    <row r="109" spans="1:15" ht="12.75" customHeight="1" x14ac:dyDescent="0.2">
      <c r="A109" s="29"/>
      <c r="B109" s="30"/>
      <c r="C109" s="41">
        <v>4014</v>
      </c>
      <c r="D109" s="42" t="str">
        <f>IFERROR(VLOOKUP(C109,Cenník[[Kód]:[Názov]],2,0),"")</f>
        <v>Pero jednorázové sada</v>
      </c>
      <c r="E109" s="43">
        <f>IFERROR(VLOOKUP(C109,Cenník[[KódN]:[JC]],2,0),"")</f>
        <v>0.55000000000000004</v>
      </c>
      <c r="F109" s="44"/>
      <c r="G109" s="45">
        <f t="shared" si="17"/>
        <v>0</v>
      </c>
      <c r="H109" s="30"/>
      <c r="I109" s="41">
        <v>6559</v>
      </c>
      <c r="J109" s="42" t="str">
        <f>IFERROR(VLOOKUP(I109,Cenník[[Kód]:[Názov]],2,0),"")</f>
        <v>Výkres A4 225g oranžový</v>
      </c>
      <c r="K109" s="43">
        <f>IFERROR(VLOOKUP(I109,Cenník[[KódN]:[JC]],2,0),"")</f>
        <v>0.14000000000000001</v>
      </c>
      <c r="L109" s="44"/>
      <c r="M109" s="45">
        <f t="shared" si="18"/>
        <v>0</v>
      </c>
      <c r="N109" s="30"/>
      <c r="O109" s="29"/>
    </row>
    <row r="110" spans="1:15" ht="12.75" customHeight="1" x14ac:dyDescent="0.2">
      <c r="A110" s="29"/>
      <c r="B110" s="30"/>
      <c r="C110" s="41">
        <v>4092</v>
      </c>
      <c r="D110" s="42" t="str">
        <f>IFERROR(VLOOKUP(C110,Cenník[[Kód]:[Názov]],2,0),"")</f>
        <v>Pero čínske</v>
      </c>
      <c r="E110" s="43">
        <f>IFERROR(VLOOKUP(C110,Cenník[[KódN]:[JC]],2,0),"")</f>
        <v>0.83</v>
      </c>
      <c r="F110" s="44"/>
      <c r="G110" s="45">
        <f t="shared" ref="G110:G116" si="19">F110*E110</f>
        <v>0</v>
      </c>
      <c r="H110" s="30"/>
      <c r="I110" s="41">
        <v>6660</v>
      </c>
      <c r="J110" s="42" t="str">
        <f>IFERROR(VLOOKUP(I110,Cenník[[Kód]:[Názov]],2,0),"")</f>
        <v>Výkres A3 225g červený</v>
      </c>
      <c r="K110" s="43">
        <f>IFERROR(VLOOKUP(I110,Cenník[[KódN]:[JC]],2,0),"")</f>
        <v>0.26</v>
      </c>
      <c r="L110" s="44"/>
      <c r="M110" s="45">
        <f t="shared" si="18"/>
        <v>0</v>
      </c>
      <c r="N110" s="30"/>
      <c r="O110" s="29"/>
    </row>
    <row r="111" spans="1:15" ht="12.75" customHeight="1" x14ac:dyDescent="0.2">
      <c r="A111" s="29"/>
      <c r="B111" s="30"/>
      <c r="C111" s="41">
        <v>4032</v>
      </c>
      <c r="D111" s="42" t="str">
        <f>IFERROR(VLOOKUP(C111,Cenník[[Kód]:[Názov]],2,0),"")</f>
        <v>Pero štvorfarebné plastové</v>
      </c>
      <c r="E111" s="43">
        <f>IFERROR(VLOOKUP(C111,Cenník[[KódN]:[JC]],2,0),"")</f>
        <v>0.5</v>
      </c>
      <c r="F111" s="44"/>
      <c r="G111" s="45">
        <f t="shared" si="19"/>
        <v>0</v>
      </c>
      <c r="H111" s="30"/>
      <c r="I111" s="41">
        <v>6661</v>
      </c>
      <c r="J111" s="42" t="str">
        <f>IFERROR(VLOOKUP(I111,Cenník[[Kód]:[Názov]],2,0),"")</f>
        <v>Výkres A3 225g čierny</v>
      </c>
      <c r="K111" s="43">
        <f>IFERROR(VLOOKUP(I111,Cenník[[KódN]:[JC]],2,0),"")</f>
        <v>0.26</v>
      </c>
      <c r="L111" s="44"/>
      <c r="M111" s="45">
        <f t="shared" si="18"/>
        <v>0</v>
      </c>
      <c r="N111" s="30"/>
      <c r="O111" s="29"/>
    </row>
    <row r="112" spans="1:15" ht="12.75" customHeight="1" x14ac:dyDescent="0.2">
      <c r="A112" s="29"/>
      <c r="B112" s="30"/>
      <c r="C112" s="41">
        <v>4041</v>
      </c>
      <c r="D112" s="42" t="str">
        <f>IFERROR(VLOOKUP(C112,Cenník[[Kód]:[Názov]],2,0),"")</f>
        <v>Pero Milan P1 modré</v>
      </c>
      <c r="E112" s="43">
        <f>IFERROR(VLOOKUP(C112,Cenník[[KódN]:[JC]],2,0),"")</f>
        <v>0.7</v>
      </c>
      <c r="F112" s="44"/>
      <c r="G112" s="45">
        <f t="shared" si="19"/>
        <v>0</v>
      </c>
      <c r="H112" s="30"/>
      <c r="I112" s="41">
        <v>6662</v>
      </c>
      <c r="J112" s="42" t="str">
        <f>IFERROR(VLOOKUP(I112,Cenník[[Kód]:[Názov]],2,0),"")</f>
        <v>Výkres A3 225g hnedý</v>
      </c>
      <c r="K112" s="43">
        <f>IFERROR(VLOOKUP(I112,Cenník[[KódN]:[JC]],2,0),"")</f>
        <v>0.26</v>
      </c>
      <c r="L112" s="44"/>
      <c r="M112" s="45">
        <f t="shared" si="18"/>
        <v>0</v>
      </c>
      <c r="N112" s="30"/>
      <c r="O112" s="29"/>
    </row>
    <row r="113" spans="1:15" ht="12.75" customHeight="1" x14ac:dyDescent="0.2">
      <c r="A113" s="29"/>
      <c r="B113" s="30"/>
      <c r="C113" s="41">
        <v>4042</v>
      </c>
      <c r="D113" s="42" t="str">
        <f>IFERROR(VLOOKUP(C113,Cenník[[Kód]:[Názov]],2,0),"")</f>
        <v>Pero Milan P1 zelené</v>
      </c>
      <c r="E113" s="43">
        <f>IFERROR(VLOOKUP(C113,Cenník[[KódN]:[JC]],2,0),"")</f>
        <v>0.7</v>
      </c>
      <c r="F113" s="44"/>
      <c r="G113" s="45">
        <f t="shared" si="19"/>
        <v>0</v>
      </c>
      <c r="H113" s="30"/>
      <c r="I113" s="41">
        <v>6663</v>
      </c>
      <c r="J113" s="42" t="str">
        <f>IFERROR(VLOOKUP(I113,Cenník[[Kód]:[Názov]],2,0),"")</f>
        <v>Výkres A3 225g žltý</v>
      </c>
      <c r="K113" s="43">
        <f>IFERROR(VLOOKUP(I113,Cenník[[KódN]:[JC]],2,0),"")</f>
        <v>0.26</v>
      </c>
      <c r="L113" s="44"/>
      <c r="M113" s="45">
        <f t="shared" si="18"/>
        <v>0</v>
      </c>
      <c r="N113" s="30"/>
      <c r="O113" s="29"/>
    </row>
    <row r="114" spans="1:15" ht="12.75" customHeight="1" x14ac:dyDescent="0.2">
      <c r="A114" s="29"/>
      <c r="B114" s="30"/>
      <c r="C114" s="41">
        <v>4043</v>
      </c>
      <c r="D114" s="42" t="str">
        <f>IFERROR(VLOOKUP(C114,Cenník[[Kód]:[Názov]],2,0),"")</f>
        <v>Pero Milan P1 červené</v>
      </c>
      <c r="E114" s="43">
        <f>IFERROR(VLOOKUP(C114,Cenník[[KódN]:[JC]],2,0),"")</f>
        <v>0.7</v>
      </c>
      <c r="F114" s="44"/>
      <c r="G114" s="45">
        <f t="shared" si="19"/>
        <v>0</v>
      </c>
      <c r="H114" s="30"/>
      <c r="I114" s="41">
        <v>6664</v>
      </c>
      <c r="J114" s="42" t="str">
        <f>IFERROR(VLOOKUP(I114,Cenník[[Kód]:[Názov]],2,0),"")</f>
        <v>Výkres A3 225g tmavozelený</v>
      </c>
      <c r="K114" s="43">
        <f>IFERROR(VLOOKUP(I114,Cenník[[KódN]:[JC]],2,0),"")</f>
        <v>0.26</v>
      </c>
      <c r="L114" s="44"/>
      <c r="M114" s="45">
        <f t="shared" si="18"/>
        <v>0</v>
      </c>
      <c r="N114" s="30"/>
      <c r="O114" s="29"/>
    </row>
    <row r="115" spans="1:15" ht="12.75" customHeight="1" x14ac:dyDescent="0.2">
      <c r="A115" s="29"/>
      <c r="B115" s="30"/>
      <c r="C115" s="41">
        <v>4044</v>
      </c>
      <c r="D115" s="42" t="str">
        <f>IFERROR(VLOOKUP(C115,Cenník[[Kód]:[Názov]],2,0),"")</f>
        <v>Pero Milan P1 čierne</v>
      </c>
      <c r="E115" s="43">
        <f>IFERROR(VLOOKUP(C115,Cenník[[KódN]:[JC]],2,0),"")</f>
        <v>0.7</v>
      </c>
      <c r="F115" s="44"/>
      <c r="G115" s="45">
        <f t="shared" si="19"/>
        <v>0</v>
      </c>
      <c r="H115" s="30"/>
      <c r="I115" s="41">
        <v>6665</v>
      </c>
      <c r="J115" s="42" t="str">
        <f>IFERROR(VLOOKUP(I115,Cenník[[Kód]:[Názov]],2,0),"")</f>
        <v>Výkres A3 225g tmavomodrý</v>
      </c>
      <c r="K115" s="43">
        <f>IFERROR(VLOOKUP(I115,Cenník[[KódN]:[JC]],2,0),"")</f>
        <v>0.26</v>
      </c>
      <c r="L115" s="44"/>
      <c r="M115" s="45">
        <f t="shared" si="18"/>
        <v>0</v>
      </c>
      <c r="N115" s="30"/>
      <c r="O115" s="29"/>
    </row>
    <row r="116" spans="1:15" ht="12.75" customHeight="1" x14ac:dyDescent="0.2">
      <c r="A116" s="29"/>
      <c r="B116" s="30"/>
      <c r="C116" s="41">
        <v>4045</v>
      </c>
      <c r="D116" s="42" t="str">
        <f>IFERROR(VLOOKUP(C116,Cenník[[Kód]:[Názov]],2,0),"")</f>
        <v>Pero Milan P1 Stylus</v>
      </c>
      <c r="E116" s="43">
        <f>IFERROR(VLOOKUP(C116,Cenník[[KódN]:[JC]],2,0),"")</f>
        <v>1.21</v>
      </c>
      <c r="F116" s="44"/>
      <c r="G116" s="45">
        <f t="shared" si="19"/>
        <v>0</v>
      </c>
      <c r="H116" s="30"/>
      <c r="I116" s="41">
        <v>6666</v>
      </c>
      <c r="J116" s="42" t="str">
        <f>IFERROR(VLOOKUP(I116,Cenník[[Kód]:[Názov]],2,0),"")</f>
        <v>Výkres A3 225g svetlozelený</v>
      </c>
      <c r="K116" s="43">
        <f>IFERROR(VLOOKUP(I116,Cenník[[KódN]:[JC]],2,0),"")</f>
        <v>0.26</v>
      </c>
      <c r="L116" s="44"/>
      <c r="M116" s="45">
        <f t="shared" si="18"/>
        <v>0</v>
      </c>
      <c r="N116" s="30"/>
      <c r="O116" s="29"/>
    </row>
    <row r="117" spans="1:15" ht="12.75" customHeight="1" x14ac:dyDescent="0.2">
      <c r="A117" s="29"/>
      <c r="B117" s="30"/>
      <c r="C117" s="37" t="s">
        <v>110</v>
      </c>
      <c r="D117" s="38"/>
      <c r="E117" s="39"/>
      <c r="F117" s="40"/>
      <c r="G117" s="39"/>
      <c r="H117" s="30"/>
      <c r="I117" s="41">
        <v>6667</v>
      </c>
      <c r="J117" s="42" t="str">
        <f>IFERROR(VLOOKUP(I117,Cenník[[Kód]:[Názov]],2,0),"")</f>
        <v>Výkres A3 225g svetlomodrý</v>
      </c>
      <c r="K117" s="43">
        <f>IFERROR(VLOOKUP(I117,Cenník[[KódN]:[JC]],2,0),"")</f>
        <v>0.26</v>
      </c>
      <c r="L117" s="44"/>
      <c r="M117" s="45">
        <f t="shared" si="18"/>
        <v>0</v>
      </c>
      <c r="N117" s="30"/>
      <c r="O117" s="29"/>
    </row>
    <row r="118" spans="1:15" ht="12.75" customHeight="1" x14ac:dyDescent="0.2">
      <c r="A118" s="29"/>
      <c r="B118" s="30"/>
      <c r="C118" s="41">
        <v>4024</v>
      </c>
      <c r="D118" s="42" t="str">
        <f>IFERROR(VLOOKUP(C118,Cenník[[Kód]:[Názov]],2,0),"")</f>
        <v>Pero Pilot Frixion modré</v>
      </c>
      <c r="E118" s="43">
        <f>IFERROR(VLOOKUP(C118,Cenník[[KódN]:[JC]],2,0),"")</f>
        <v>2.68</v>
      </c>
      <c r="F118" s="44"/>
      <c r="G118" s="45">
        <f t="shared" ref="G118:G121" si="20">F118*E118</f>
        <v>0</v>
      </c>
      <c r="H118" s="30"/>
      <c r="I118" s="41">
        <v>6668</v>
      </c>
      <c r="J118" s="42" t="str">
        <f>IFERROR(VLOOKUP(I118,Cenník[[Kód]:[Názov]],2,0),"")</f>
        <v>Výkres A3 225g ružový</v>
      </c>
      <c r="K118" s="43">
        <f>IFERROR(VLOOKUP(I118,Cenník[[KódN]:[JC]],2,0),"")</f>
        <v>0.26</v>
      </c>
      <c r="L118" s="44"/>
      <c r="M118" s="45">
        <f t="shared" si="18"/>
        <v>0</v>
      </c>
      <c r="N118" s="30"/>
      <c r="O118" s="29"/>
    </row>
    <row r="119" spans="1:15" ht="12.75" customHeight="1" x14ac:dyDescent="0.2">
      <c r="A119" s="29"/>
      <c r="B119" s="30"/>
      <c r="C119" s="41">
        <v>4025</v>
      </c>
      <c r="D119" s="42" t="str">
        <f>IFERROR(VLOOKUP(C119,Cenník[[Kód]:[Názov]],2,0),"")</f>
        <v>Pero Pilot Frixion zelené</v>
      </c>
      <c r="E119" s="43">
        <f>IFERROR(VLOOKUP(C119,Cenník[[KódN]:[JC]],2,0),"")</f>
        <v>2.68</v>
      </c>
      <c r="F119" s="44"/>
      <c r="G119" s="45">
        <f t="shared" si="20"/>
        <v>0</v>
      </c>
      <c r="H119" s="30"/>
      <c r="I119" s="41">
        <v>6669</v>
      </c>
      <c r="J119" s="42" t="str">
        <f>IFERROR(VLOOKUP(I119,Cenník[[Kód]:[Názov]],2,0),"")</f>
        <v>Výkres A3 225g oranžový</v>
      </c>
      <c r="K119" s="43">
        <f>IFERROR(VLOOKUP(I119,Cenník[[KódN]:[JC]],2,0),"")</f>
        <v>0.26</v>
      </c>
      <c r="L119" s="44"/>
      <c r="M119" s="45">
        <f t="shared" si="18"/>
        <v>0</v>
      </c>
      <c r="N119" s="30"/>
      <c r="O119" s="29"/>
    </row>
    <row r="120" spans="1:15" ht="12.75" customHeight="1" x14ac:dyDescent="0.2">
      <c r="A120" s="29"/>
      <c r="B120" s="30"/>
      <c r="C120" s="41">
        <v>4026</v>
      </c>
      <c r="D120" s="42" t="str">
        <f>IFERROR(VLOOKUP(C120,Cenník[[Kód]:[Názov]],2,0),"")</f>
        <v>Pero Pilot Frixion červené</v>
      </c>
      <c r="E120" s="43">
        <f>IFERROR(VLOOKUP(C120,Cenník[[KódN]:[JC]],2,0),"")</f>
        <v>2.68</v>
      </c>
      <c r="F120" s="44"/>
      <c r="G120" s="45">
        <f t="shared" si="20"/>
        <v>0</v>
      </c>
      <c r="H120" s="30"/>
      <c r="I120" s="41">
        <v>6670</v>
      </c>
      <c r="J120" s="42" t="str">
        <f>IFERROR(VLOOKUP(I120,Cenník[[Kód]:[Názov]],2,0),"")</f>
        <v>Výkres A2 225g červený</v>
      </c>
      <c r="K120" s="43">
        <f>IFERROR(VLOOKUP(I120,Cenník[[KódN]:[JC]],2,0),"")</f>
        <v>0.68</v>
      </c>
      <c r="L120" s="44"/>
      <c r="M120" s="45">
        <f t="shared" si="18"/>
        <v>0</v>
      </c>
      <c r="N120" s="30"/>
      <c r="O120" s="29"/>
    </row>
    <row r="121" spans="1:15" ht="12.75" customHeight="1" x14ac:dyDescent="0.2">
      <c r="A121" s="29"/>
      <c r="B121" s="30"/>
      <c r="C121" s="41">
        <v>4027</v>
      </c>
      <c r="D121" s="42" t="str">
        <f>IFERROR(VLOOKUP(C121,Cenník[[Kód]:[Názov]],2,0),"")</f>
        <v>Pero Pilot Frixion čierne</v>
      </c>
      <c r="E121" s="43">
        <f>IFERROR(VLOOKUP(C121,Cenník[[KódN]:[JC]],2,0),"")</f>
        <v>2.68</v>
      </c>
      <c r="F121" s="44"/>
      <c r="G121" s="45">
        <f t="shared" si="20"/>
        <v>0</v>
      </c>
      <c r="H121" s="30"/>
      <c r="I121" s="41">
        <v>6671</v>
      </c>
      <c r="J121" s="42" t="str">
        <f>IFERROR(VLOOKUP(I121,Cenník[[Kód]:[Názov]],2,0),"")</f>
        <v>Výkres A2 225g čierny</v>
      </c>
      <c r="K121" s="43">
        <f>IFERROR(VLOOKUP(I121,Cenník[[KódN]:[JC]],2,0),"")</f>
        <v>0.68</v>
      </c>
      <c r="L121" s="44"/>
      <c r="M121" s="45">
        <f t="shared" si="18"/>
        <v>0</v>
      </c>
      <c r="N121" s="30"/>
      <c r="O121" s="29"/>
    </row>
    <row r="122" spans="1:15" ht="12.75" customHeight="1" x14ac:dyDescent="0.2">
      <c r="A122" s="29"/>
      <c r="B122" s="30"/>
      <c r="C122" s="37" t="s">
        <v>112</v>
      </c>
      <c r="D122" s="38"/>
      <c r="E122" s="39"/>
      <c r="F122" s="40"/>
      <c r="G122" s="39"/>
      <c r="H122" s="30"/>
      <c r="I122" s="41">
        <v>6672</v>
      </c>
      <c r="J122" s="42" t="str">
        <f>IFERROR(VLOOKUP(I122,Cenník[[Kód]:[Názov]],2,0),"")</f>
        <v>Výkres A2 225g hnedý</v>
      </c>
      <c r="K122" s="43">
        <f>IFERROR(VLOOKUP(I122,Cenník[[KódN]:[JC]],2,0),"")</f>
        <v>0.68</v>
      </c>
      <c r="L122" s="44"/>
      <c r="M122" s="45">
        <f t="shared" si="18"/>
        <v>0</v>
      </c>
      <c r="N122" s="30"/>
      <c r="O122" s="29"/>
    </row>
    <row r="123" spans="1:15" ht="12.75" customHeight="1" x14ac:dyDescent="0.2">
      <c r="A123" s="29"/>
      <c r="B123" s="30"/>
      <c r="C123" s="41">
        <v>4061</v>
      </c>
      <c r="D123" s="42" t="str">
        <f>IFERROR(VLOOKUP(C123,Cenník[[Kód]:[Názov]],2,0),"")</f>
        <v>Pero bombičkové CP2156</v>
      </c>
      <c r="E123" s="43">
        <f>IFERROR(VLOOKUP(C123,Cenník[[KódN]:[JC]],2,0),"")</f>
        <v>2.4699999999999998</v>
      </c>
      <c r="F123" s="44"/>
      <c r="G123" s="45">
        <f t="shared" ref="G123:G124" si="21">F123*E123</f>
        <v>0</v>
      </c>
      <c r="H123" s="30"/>
      <c r="I123" s="41">
        <v>6673</v>
      </c>
      <c r="J123" s="42" t="str">
        <f>IFERROR(VLOOKUP(I123,Cenník[[Kód]:[Názov]],2,0),"")</f>
        <v>Výkres A2 225g žltý</v>
      </c>
      <c r="K123" s="43">
        <f>IFERROR(VLOOKUP(I123,Cenník[[KódN]:[JC]],2,0),"")</f>
        <v>0.68</v>
      </c>
      <c r="L123" s="44"/>
      <c r="M123" s="45">
        <f t="shared" si="18"/>
        <v>0</v>
      </c>
      <c r="N123" s="30"/>
      <c r="O123" s="29"/>
    </row>
    <row r="124" spans="1:15" ht="12.75" customHeight="1" x14ac:dyDescent="0.2">
      <c r="A124" s="29"/>
      <c r="B124" s="30"/>
      <c r="C124" s="41">
        <v>4060</v>
      </c>
      <c r="D124" s="42" t="str">
        <f>IFERROR(VLOOKUP(C124,Cenník[[Kód]:[Názov]],2,0),"")</f>
        <v>Pero bombičkové Maped Classic</v>
      </c>
      <c r="E124" s="43">
        <f>IFERROR(VLOOKUP(C124,Cenník[[KódN]:[JC]],2,0),"")</f>
        <v>3.84</v>
      </c>
      <c r="F124" s="44"/>
      <c r="G124" s="45">
        <f t="shared" si="21"/>
        <v>0</v>
      </c>
      <c r="H124" s="30"/>
      <c r="I124" s="41">
        <v>6674</v>
      </c>
      <c r="J124" s="42" t="str">
        <f>IFERROR(VLOOKUP(I124,Cenník[[Kód]:[Názov]],2,0),"")</f>
        <v>Výkres A2 225g tmavozelený</v>
      </c>
      <c r="K124" s="43">
        <f>IFERROR(VLOOKUP(I124,Cenník[[KódN]:[JC]],2,0),"")</f>
        <v>0.68</v>
      </c>
      <c r="L124" s="44"/>
      <c r="M124" s="45">
        <f t="shared" si="18"/>
        <v>0</v>
      </c>
      <c r="N124" s="30"/>
      <c r="O124" s="29"/>
    </row>
    <row r="125" spans="1:15" ht="12.75" customHeight="1" x14ac:dyDescent="0.2">
      <c r="A125" s="29"/>
      <c r="B125" s="30"/>
      <c r="C125" s="37" t="s">
        <v>113</v>
      </c>
      <c r="D125" s="38"/>
      <c r="E125" s="39"/>
      <c r="F125" s="40"/>
      <c r="G125" s="39"/>
      <c r="H125" s="30"/>
      <c r="I125" s="41">
        <v>6675</v>
      </c>
      <c r="J125" s="42" t="str">
        <f>IFERROR(VLOOKUP(I125,Cenník[[Kód]:[Názov]],2,0),"")</f>
        <v>Výkres A2 225g tmavomodrý</v>
      </c>
      <c r="K125" s="43">
        <f>IFERROR(VLOOKUP(I125,Cenník[[KódN]:[JC]],2,0),"")</f>
        <v>0.68</v>
      </c>
      <c r="L125" s="44"/>
      <c r="M125" s="45">
        <f t="shared" si="18"/>
        <v>0</v>
      </c>
      <c r="N125" s="30"/>
      <c r="O125" s="29"/>
    </row>
    <row r="126" spans="1:15" ht="12.75" customHeight="1" x14ac:dyDescent="0.2">
      <c r="A126" s="29"/>
      <c r="B126" s="30"/>
      <c r="C126" s="41">
        <v>4051</v>
      </c>
      <c r="D126" s="42" t="str">
        <f>IFERROR(VLOOKUP(C126,Cenník[[Kód]:[Názov]],2,0),"")</f>
        <v>Pero Stabilo EASY pravák</v>
      </c>
      <c r="E126" s="43">
        <f>IFERROR(VLOOKUP(C126,Cenník[[KódN]:[JC]],2,0),"")</f>
        <v>9.1199999999999992</v>
      </c>
      <c r="F126" s="44"/>
      <c r="G126" s="45">
        <f t="shared" ref="G126:G127" si="22">F126*E126</f>
        <v>0</v>
      </c>
      <c r="H126" s="30"/>
      <c r="I126" s="41">
        <v>6676</v>
      </c>
      <c r="J126" s="42" t="str">
        <f>IFERROR(VLOOKUP(I126,Cenník[[Kód]:[Názov]],2,0),"")</f>
        <v>Výkres A2 225g svetlozelený</v>
      </c>
      <c r="K126" s="43">
        <f>IFERROR(VLOOKUP(I126,Cenník[[KódN]:[JC]],2,0),"")</f>
        <v>0.68</v>
      </c>
      <c r="L126" s="44"/>
      <c r="M126" s="45">
        <f t="shared" si="18"/>
        <v>0</v>
      </c>
      <c r="N126" s="30"/>
      <c r="O126" s="29"/>
    </row>
    <row r="127" spans="1:15" ht="12.75" customHeight="1" x14ac:dyDescent="0.2">
      <c r="A127" s="29"/>
      <c r="B127" s="30"/>
      <c r="C127" s="41">
        <v>4052</v>
      </c>
      <c r="D127" s="42" t="str">
        <f>IFERROR(VLOOKUP(C127,Cenník[[Kód]:[Názov]],2,0),"")</f>
        <v>Pero Stabilo EASY lavák</v>
      </c>
      <c r="E127" s="43">
        <f>IFERROR(VLOOKUP(C127,Cenník[[KódN]:[JC]],2,0),"")</f>
        <v>9.1199999999999992</v>
      </c>
      <c r="F127" s="44"/>
      <c r="G127" s="45">
        <f t="shared" si="22"/>
        <v>0</v>
      </c>
      <c r="H127" s="30"/>
      <c r="I127" s="41">
        <v>6677</v>
      </c>
      <c r="J127" s="42" t="str">
        <f>IFERROR(VLOOKUP(I127,Cenník[[Kód]:[Názov]],2,0),"")</f>
        <v>Výkres A2 225g svetlomodrý</v>
      </c>
      <c r="K127" s="43">
        <f>IFERROR(VLOOKUP(I127,Cenník[[KódN]:[JC]],2,0),"")</f>
        <v>0.68</v>
      </c>
      <c r="L127" s="44"/>
      <c r="M127" s="45">
        <f t="shared" si="18"/>
        <v>0</v>
      </c>
      <c r="N127" s="30"/>
      <c r="O127" s="29"/>
    </row>
    <row r="128" spans="1:15" ht="12.75" customHeight="1" x14ac:dyDescent="0.2">
      <c r="A128" s="29"/>
      <c r="B128" s="30"/>
      <c r="C128" s="37" t="s">
        <v>92</v>
      </c>
      <c r="D128" s="38"/>
      <c r="E128" s="39"/>
      <c r="F128" s="40"/>
      <c r="G128" s="39"/>
      <c r="H128" s="30"/>
      <c r="I128" s="41">
        <v>6678</v>
      </c>
      <c r="J128" s="42" t="str">
        <f>IFERROR(VLOOKUP(I128,Cenník[[Kód]:[Názov]],2,0),"")</f>
        <v>Výkres A2 225g ružový</v>
      </c>
      <c r="K128" s="43">
        <f>IFERROR(VLOOKUP(I128,Cenník[[KódN]:[JC]],2,0),"")</f>
        <v>0.68</v>
      </c>
      <c r="L128" s="44"/>
      <c r="M128" s="45">
        <f t="shared" si="18"/>
        <v>0</v>
      </c>
      <c r="N128" s="30"/>
      <c r="O128" s="29"/>
    </row>
    <row r="129" spans="1:15" ht="12.75" customHeight="1" x14ac:dyDescent="0.2">
      <c r="A129" s="29"/>
      <c r="B129" s="30"/>
      <c r="C129" s="41">
        <v>3997</v>
      </c>
      <c r="D129" s="42" t="str">
        <f>IFERROR(VLOOKUP(C129,Cenník[[Kód]:[Názov]],2,0),"")</f>
        <v>Peračník plný</v>
      </c>
      <c r="E129" s="43">
        <f>IFERROR(VLOOKUP(C129,Cenník[[KódN]:[JC]],2,0),"")</f>
        <v>13.06</v>
      </c>
      <c r="F129" s="44"/>
      <c r="G129" s="45">
        <f t="shared" ref="G129:G131" si="23">F129*E129</f>
        <v>0</v>
      </c>
      <c r="H129" s="30"/>
      <c r="I129" s="41">
        <v>6679</v>
      </c>
      <c r="J129" s="42" t="str">
        <f>IFERROR(VLOOKUP(I129,Cenník[[Kód]:[Názov]],2,0),"")</f>
        <v>Výkres A2 225g oranžový</v>
      </c>
      <c r="K129" s="43">
        <f>IFERROR(VLOOKUP(I129,Cenník[[KódN]:[JC]],2,0),"")</f>
        <v>0.68</v>
      </c>
      <c r="L129" s="44"/>
      <c r="M129" s="45">
        <f t="shared" si="18"/>
        <v>0</v>
      </c>
      <c r="N129" s="30"/>
      <c r="O129" s="29"/>
    </row>
    <row r="130" spans="1:15" ht="12.75" customHeight="1" x14ac:dyDescent="0.2">
      <c r="A130" s="29"/>
      <c r="B130" s="30"/>
      <c r="C130" s="41">
        <v>3998</v>
      </c>
      <c r="D130" s="42" t="str">
        <f>IFERROR(VLOOKUP(C130,Cenník[[Kód]:[Názov]],2,0),"")</f>
        <v>Peračník prázdny</v>
      </c>
      <c r="E130" s="43">
        <f>IFERROR(VLOOKUP(C130,Cenník[[KódN]:[JC]],2,0),"")</f>
        <v>8.64</v>
      </c>
      <c r="F130" s="44"/>
      <c r="G130" s="45">
        <f t="shared" si="23"/>
        <v>0</v>
      </c>
      <c r="H130" s="30"/>
      <c r="I130" s="41">
        <v>6680</v>
      </c>
      <c r="J130" s="42" t="str">
        <f>IFERROR(VLOOKUP(I130,Cenník[[Kód]:[Názov]],2,0),"")</f>
        <v>Výkres A1 225g červený</v>
      </c>
      <c r="K130" s="43">
        <f>IFERROR(VLOOKUP(I130,Cenník[[KódN]:[JC]],2,0),"")</f>
        <v>1.26</v>
      </c>
      <c r="L130" s="44"/>
      <c r="M130" s="45">
        <f t="shared" si="18"/>
        <v>0</v>
      </c>
      <c r="N130" s="30"/>
      <c r="O130" s="29"/>
    </row>
    <row r="131" spans="1:15" ht="12.75" customHeight="1" x14ac:dyDescent="0.2">
      <c r="A131" s="29"/>
      <c r="B131" s="30"/>
      <c r="C131" s="41">
        <v>3999</v>
      </c>
      <c r="D131" s="42" t="str">
        <f>IFERROR(VLOOKUP(C131,Cenník[[Kód]:[Názov]],2,0),"")</f>
        <v>Peračník valec</v>
      </c>
      <c r="E131" s="43">
        <f>IFERROR(VLOOKUP(C131,Cenník[[KódN]:[JC]],2,0),"")</f>
        <v>7.68</v>
      </c>
      <c r="F131" s="44"/>
      <c r="G131" s="45">
        <f t="shared" si="23"/>
        <v>0</v>
      </c>
      <c r="H131" s="30"/>
      <c r="I131" s="41">
        <v>6681</v>
      </c>
      <c r="J131" s="42" t="str">
        <f>IFERROR(VLOOKUP(I131,Cenník[[Kód]:[Názov]],2,0),"")</f>
        <v>Výkres A1 225g čierny</v>
      </c>
      <c r="K131" s="43">
        <f>IFERROR(VLOOKUP(I131,Cenník[[KódN]:[JC]],2,0),"")</f>
        <v>1.26</v>
      </c>
      <c r="L131" s="44"/>
      <c r="M131" s="45">
        <f t="shared" si="18"/>
        <v>0</v>
      </c>
      <c r="N131" s="30"/>
      <c r="O131" s="29"/>
    </row>
    <row r="132" spans="1:15" ht="12.75" customHeight="1" x14ac:dyDescent="0.2">
      <c r="A132" s="29"/>
      <c r="B132" s="30"/>
      <c r="C132" s="37" t="s">
        <v>78</v>
      </c>
      <c r="D132" s="38"/>
      <c r="E132" s="39"/>
      <c r="F132" s="40"/>
      <c r="G132" s="39"/>
      <c r="H132" s="30"/>
      <c r="I132" s="41">
        <v>6682</v>
      </c>
      <c r="J132" s="42" t="str">
        <f>IFERROR(VLOOKUP(I132,Cenník[[Kód]:[Názov]],2,0),"")</f>
        <v>Výkres A1 225g hnedý</v>
      </c>
      <c r="K132" s="43">
        <f>IFERROR(VLOOKUP(I132,Cenník[[KódN]:[JC]],2,0),"")</f>
        <v>1.26</v>
      </c>
      <c r="L132" s="44"/>
      <c r="M132" s="45">
        <f t="shared" si="18"/>
        <v>0</v>
      </c>
      <c r="N132" s="30"/>
      <c r="O132" s="29"/>
    </row>
    <row r="133" spans="1:15" ht="12.75" customHeight="1" x14ac:dyDescent="0.2">
      <c r="A133" s="29"/>
      <c r="B133" s="30"/>
      <c r="C133" s="41">
        <v>4174</v>
      </c>
      <c r="D133" s="42" t="str">
        <f>IFERROR(VLOOKUP(C133,Cenník[[Kód]:[Názov]],2,0),"")</f>
        <v>Fixky CP7790 6</v>
      </c>
      <c r="E133" s="43">
        <f>IFERROR(VLOOKUP(C133,Cenník[[KódN]:[JC]],2,0),"")</f>
        <v>0.72</v>
      </c>
      <c r="F133" s="44"/>
      <c r="G133" s="45">
        <f t="shared" ref="G133:G146" si="24">F133*E133</f>
        <v>0</v>
      </c>
      <c r="H133" s="30"/>
      <c r="I133" s="41">
        <v>6683</v>
      </c>
      <c r="J133" s="42" t="str">
        <f>IFERROR(VLOOKUP(I133,Cenník[[Kód]:[Názov]],2,0),"")</f>
        <v>Výkres A1 225g žltý</v>
      </c>
      <c r="K133" s="43">
        <f>IFERROR(VLOOKUP(I133,Cenník[[KódN]:[JC]],2,0),"")</f>
        <v>1.26</v>
      </c>
      <c r="L133" s="44"/>
      <c r="M133" s="45">
        <f t="shared" si="18"/>
        <v>0</v>
      </c>
      <c r="N133" s="30"/>
      <c r="O133" s="29"/>
    </row>
    <row r="134" spans="1:15" ht="12.75" customHeight="1" x14ac:dyDescent="0.2">
      <c r="A134" s="29"/>
      <c r="B134" s="30"/>
      <c r="C134" s="41">
        <v>4175</v>
      </c>
      <c r="D134" s="42" t="str">
        <f>IFERROR(VLOOKUP(C134,Cenník[[Kód]:[Názov]],2,0),"")</f>
        <v>Fixky CP7790 12</v>
      </c>
      <c r="E134" s="43">
        <f>IFERROR(VLOOKUP(C134,Cenník[[KódN]:[JC]],2,0),"")</f>
        <v>1.37</v>
      </c>
      <c r="F134" s="44"/>
      <c r="G134" s="45">
        <f t="shared" si="24"/>
        <v>0</v>
      </c>
      <c r="H134" s="30"/>
      <c r="I134" s="41">
        <v>6684</v>
      </c>
      <c r="J134" s="42" t="str">
        <f>IFERROR(VLOOKUP(I134,Cenník[[Kód]:[Názov]],2,0),"")</f>
        <v>Výkres A1 225g tmavozelený</v>
      </c>
      <c r="K134" s="43">
        <f>IFERROR(VLOOKUP(I134,Cenník[[KódN]:[JC]],2,0),"")</f>
        <v>1.26</v>
      </c>
      <c r="L134" s="44"/>
      <c r="M134" s="45">
        <f t="shared" si="18"/>
        <v>0</v>
      </c>
      <c r="N134" s="30"/>
      <c r="O134" s="29"/>
    </row>
    <row r="135" spans="1:15" ht="12.75" customHeight="1" x14ac:dyDescent="0.2">
      <c r="A135" s="29"/>
      <c r="B135" s="30"/>
      <c r="C135" s="41">
        <v>4176</v>
      </c>
      <c r="D135" s="42" t="str">
        <f>IFERROR(VLOOKUP(C135,Cenník[[Kód]:[Názov]],2,0),"")</f>
        <v>Fixky CP7790 18</v>
      </c>
      <c r="E135" s="43">
        <f>IFERROR(VLOOKUP(C135,Cenník[[KódN]:[JC]],2,0),"")</f>
        <v>1.97</v>
      </c>
      <c r="F135" s="44"/>
      <c r="G135" s="45">
        <f t="shared" si="24"/>
        <v>0</v>
      </c>
      <c r="H135" s="30"/>
      <c r="I135" s="41">
        <v>6685</v>
      </c>
      <c r="J135" s="42" t="str">
        <f>IFERROR(VLOOKUP(I135,Cenník[[Kód]:[Názov]],2,0),"")</f>
        <v>Výkres A1 225g tmavomodrý</v>
      </c>
      <c r="K135" s="43">
        <f>IFERROR(VLOOKUP(I135,Cenník[[KódN]:[JC]],2,0),"")</f>
        <v>1.26</v>
      </c>
      <c r="L135" s="44"/>
      <c r="M135" s="45">
        <f t="shared" si="18"/>
        <v>0</v>
      </c>
      <c r="N135" s="30"/>
      <c r="O135" s="29"/>
    </row>
    <row r="136" spans="1:15" ht="12.75" customHeight="1" x14ac:dyDescent="0.2">
      <c r="A136" s="29"/>
      <c r="B136" s="30"/>
      <c r="C136" s="41">
        <v>4177</v>
      </c>
      <c r="D136" s="42" t="str">
        <f>IFERROR(VLOOKUP(C136,Cenník[[Kód]:[Názov]],2,0),"")</f>
        <v>Fixky CP7790 24</v>
      </c>
      <c r="E136" s="43">
        <f>IFERROR(VLOOKUP(C136,Cenník[[KódN]:[JC]],2,0),"")</f>
        <v>2.7199999999999998</v>
      </c>
      <c r="F136" s="44"/>
      <c r="G136" s="45">
        <f t="shared" si="24"/>
        <v>0</v>
      </c>
      <c r="H136" s="30"/>
      <c r="I136" s="41">
        <v>6686</v>
      </c>
      <c r="J136" s="42" t="str">
        <f>IFERROR(VLOOKUP(I136,Cenník[[Kód]:[Názov]],2,0),"")</f>
        <v>Výkres A1 225g svetlozelený</v>
      </c>
      <c r="K136" s="43">
        <f>IFERROR(VLOOKUP(I136,Cenník[[KódN]:[JC]],2,0),"")</f>
        <v>1.26</v>
      </c>
      <c r="L136" s="44"/>
      <c r="M136" s="45">
        <f t="shared" si="18"/>
        <v>0</v>
      </c>
      <c r="N136" s="30"/>
      <c r="O136" s="29"/>
    </row>
    <row r="137" spans="1:15" ht="12.75" customHeight="1" x14ac:dyDescent="0.2">
      <c r="A137" s="29"/>
      <c r="B137" s="30"/>
      <c r="C137" s="41">
        <v>4178</v>
      </c>
      <c r="D137" s="42" t="str">
        <f>IFERROR(VLOOKUP(C137,Cenník[[Kód]:[Názov]],2,0),"")</f>
        <v>Fixky CP7790 30</v>
      </c>
      <c r="E137" s="43">
        <f>IFERROR(VLOOKUP(C137,Cenník[[KódN]:[JC]],2,0),"")</f>
        <v>3.5599999999999996</v>
      </c>
      <c r="F137" s="44"/>
      <c r="G137" s="45">
        <f t="shared" si="24"/>
        <v>0</v>
      </c>
      <c r="H137" s="30"/>
      <c r="I137" s="41">
        <v>6687</v>
      </c>
      <c r="J137" s="42" t="str">
        <f>IFERROR(VLOOKUP(I137,Cenník[[Kód]:[Názov]],2,0),"")</f>
        <v>Výkres A1 225g svetlomodrý</v>
      </c>
      <c r="K137" s="43">
        <f>IFERROR(VLOOKUP(I137,Cenník[[KódN]:[JC]],2,0),"")</f>
        <v>1.26</v>
      </c>
      <c r="L137" s="44"/>
      <c r="M137" s="45">
        <f t="shared" si="18"/>
        <v>0</v>
      </c>
      <c r="N137" s="30"/>
      <c r="O137" s="29"/>
    </row>
    <row r="138" spans="1:15" ht="12.75" customHeight="1" x14ac:dyDescent="0.2">
      <c r="A138" s="29"/>
      <c r="B138" s="30"/>
      <c r="C138" s="41">
        <v>4181</v>
      </c>
      <c r="D138" s="42" t="str">
        <f>IFERROR(VLOOKUP(C138,Cenník[[Kód]:[Názov]],2,0),"")</f>
        <v>Fixky 3hr. CP7550 6</v>
      </c>
      <c r="E138" s="43">
        <f>IFERROR(VLOOKUP(C138,Cenník[[KódN]:[JC]],2,0),"")</f>
        <v>0.72</v>
      </c>
      <c r="F138" s="44"/>
      <c r="G138" s="45">
        <f t="shared" si="24"/>
        <v>0</v>
      </c>
      <c r="H138" s="30"/>
      <c r="I138" s="41">
        <v>6688</v>
      </c>
      <c r="J138" s="42" t="str">
        <f>IFERROR(VLOOKUP(I138,Cenník[[Kód]:[Názov]],2,0),"")</f>
        <v>Výkres A1 225g ružový</v>
      </c>
      <c r="K138" s="43">
        <f>IFERROR(VLOOKUP(I138,Cenník[[KódN]:[JC]],2,0),"")</f>
        <v>1.26</v>
      </c>
      <c r="L138" s="44"/>
      <c r="M138" s="45">
        <f t="shared" si="18"/>
        <v>0</v>
      </c>
      <c r="N138" s="30"/>
      <c r="O138" s="29"/>
    </row>
    <row r="139" spans="1:15" ht="12.75" customHeight="1" x14ac:dyDescent="0.2">
      <c r="A139" s="29"/>
      <c r="B139" s="30"/>
      <c r="C139" s="41">
        <v>4182</v>
      </c>
      <c r="D139" s="42" t="str">
        <f>IFERROR(VLOOKUP(C139,Cenník[[Kód]:[Názov]],2,0),"")</f>
        <v>Fixky 3hr. CP7550 12</v>
      </c>
      <c r="E139" s="43">
        <f>IFERROR(VLOOKUP(C139,Cenník[[KódN]:[JC]],2,0),"")</f>
        <v>1.45</v>
      </c>
      <c r="F139" s="44"/>
      <c r="G139" s="45">
        <f t="shared" si="24"/>
        <v>0</v>
      </c>
      <c r="H139" s="30"/>
      <c r="I139" s="41">
        <v>6689</v>
      </c>
      <c r="J139" s="42" t="str">
        <f>IFERROR(VLOOKUP(I139,Cenník[[Kód]:[Názov]],2,0),"")</f>
        <v>Výkres A1 225g oranžový</v>
      </c>
      <c r="K139" s="43">
        <f>IFERROR(VLOOKUP(I139,Cenník[[KódN]:[JC]],2,0),"")</f>
        <v>1.26</v>
      </c>
      <c r="L139" s="44"/>
      <c r="M139" s="45">
        <f t="shared" si="18"/>
        <v>0</v>
      </c>
      <c r="N139" s="30"/>
      <c r="O139" s="29"/>
    </row>
    <row r="140" spans="1:15" ht="12.75" customHeight="1" x14ac:dyDescent="0.2">
      <c r="A140" s="29"/>
      <c r="B140" s="30"/>
      <c r="C140" s="41">
        <v>4183</v>
      </c>
      <c r="D140" s="42" t="str">
        <f>IFERROR(VLOOKUP(C140,Cenník[[Kód]:[Názov]],2,0),"")</f>
        <v>Fixky 3hr. CP7550 18</v>
      </c>
      <c r="E140" s="43">
        <f>IFERROR(VLOOKUP(C140,Cenník[[KódN]:[JC]],2,0),"")</f>
        <v>1.92</v>
      </c>
      <c r="F140" s="44"/>
      <c r="G140" s="45">
        <f t="shared" si="24"/>
        <v>0</v>
      </c>
      <c r="H140" s="30"/>
      <c r="I140" s="37" t="s">
        <v>121</v>
      </c>
      <c r="J140" s="38"/>
      <c r="K140" s="39"/>
      <c r="L140" s="40"/>
      <c r="M140" s="39"/>
      <c r="N140" s="30"/>
      <c r="O140" s="29"/>
    </row>
    <row r="141" spans="1:15" ht="12.75" customHeight="1" x14ac:dyDescent="0.2">
      <c r="A141" s="29"/>
      <c r="B141" s="30"/>
      <c r="C141" s="41">
        <v>4184</v>
      </c>
      <c r="D141" s="42" t="str">
        <f>IFERROR(VLOOKUP(C141,Cenník[[Kód]:[Názov]],2,0),"")</f>
        <v>Fixky 3hr. CP7550 24</v>
      </c>
      <c r="E141" s="43">
        <f>IFERROR(VLOOKUP(C141,Cenník[[KódN]:[JC]],2,0),"")</f>
        <v>2.65</v>
      </c>
      <c r="F141" s="44"/>
      <c r="G141" s="45">
        <f t="shared" si="24"/>
        <v>0</v>
      </c>
      <c r="H141" s="30"/>
      <c r="I141" s="41">
        <v>3305</v>
      </c>
      <c r="J141" s="42" t="str">
        <f>IFERROR(VLOOKUP(I141,Cenník[[Kód]:[Názov]],2,0),"")</f>
        <v>Papier A4 8 farieb v zložke</v>
      </c>
      <c r="K141" s="43">
        <f>IFERROR(VLOOKUP(I141,Cenník[[KódN]:[JC]],2,0),"")</f>
        <v>0.72</v>
      </c>
      <c r="L141" s="44"/>
      <c r="M141" s="45">
        <f t="shared" ref="M141:M187" si="25">L141*K141</f>
        <v>0</v>
      </c>
      <c r="N141" s="30"/>
      <c r="O141" s="29"/>
    </row>
    <row r="142" spans="1:15" ht="12.75" customHeight="1" x14ac:dyDescent="0.2">
      <c r="A142" s="29"/>
      <c r="B142" s="30"/>
      <c r="C142" s="41">
        <v>4185</v>
      </c>
      <c r="D142" s="42" t="str">
        <f>IFERROR(VLOOKUP(C142,Cenník[[Kód]:[Názov]],2,0),"")</f>
        <v>Fixky 3hr. CP7550 30</v>
      </c>
      <c r="E142" s="43">
        <f>IFERROR(VLOOKUP(C142,Cenník[[KódN]:[JC]],2,0),"")</f>
        <v>3.34</v>
      </c>
      <c r="F142" s="44"/>
      <c r="G142" s="45">
        <f t="shared" si="24"/>
        <v>0</v>
      </c>
      <c r="H142" s="30"/>
      <c r="I142" s="41">
        <v>3306</v>
      </c>
      <c r="J142" s="42" t="str">
        <f>IFERROR(VLOOKUP(I142,Cenník[[Kód]:[Názov]],2,0),"")</f>
        <v>Papier A4 2x10 farieb v zložke</v>
      </c>
      <c r="K142" s="43">
        <f>IFERROR(VLOOKUP(I142,Cenník[[KódN]:[JC]],2,0),"")</f>
        <v>1.26</v>
      </c>
      <c r="L142" s="44"/>
      <c r="M142" s="45">
        <f t="shared" si="25"/>
        <v>0</v>
      </c>
      <c r="N142" s="30"/>
      <c r="O142" s="29"/>
    </row>
    <row r="143" spans="1:15" ht="12.75" customHeight="1" x14ac:dyDescent="0.2">
      <c r="A143" s="50"/>
      <c r="B143" s="30"/>
      <c r="C143" s="41">
        <v>4171</v>
      </c>
      <c r="D143" s="42" t="str">
        <f>IFERROR(VLOOKUP(C143,Cenník[[Kód]:[Názov]],2,0),"")</f>
        <v>Fixky 3hr. CP7550 6 Pastel</v>
      </c>
      <c r="E143" s="43">
        <f>IFERROR(VLOOKUP(C143,Cenník[[KódN]:[JC]],2,0),"")</f>
        <v>0.7</v>
      </c>
      <c r="F143" s="44"/>
      <c r="G143" s="45">
        <f t="shared" si="24"/>
        <v>0</v>
      </c>
      <c r="H143" s="30"/>
      <c r="I143" s="41">
        <v>3310</v>
      </c>
      <c r="J143" s="42" t="str">
        <f>IFERROR(VLOOKUP(I143,Cenník[[Kód]:[Názov]],2,0),"")</f>
        <v>Papier A4 lepiaci 8 farieb</v>
      </c>
      <c r="K143" s="43">
        <f>IFERROR(VLOOKUP(I143,Cenník[[KódN]:[JC]],2,0),"")</f>
        <v>1.54</v>
      </c>
      <c r="L143" s="44"/>
      <c r="M143" s="45">
        <f t="shared" si="25"/>
        <v>0</v>
      </c>
      <c r="N143" s="30"/>
      <c r="O143" s="29"/>
    </row>
    <row r="144" spans="1:15" ht="12.75" customHeight="1" x14ac:dyDescent="0.2">
      <c r="A144" s="50"/>
      <c r="B144" s="30"/>
      <c r="C144" s="41">
        <v>4172</v>
      </c>
      <c r="D144" s="42" t="str">
        <f>IFERROR(VLOOKUP(C144,Cenník[[Kód]:[Názov]],2,0),"")</f>
        <v>Fixky 3hr. CP7550 12 Pastel</v>
      </c>
      <c r="E144" s="43">
        <f>IFERROR(VLOOKUP(C144,Cenník[[KódN]:[JC]],2,0),"")</f>
        <v>1.3</v>
      </c>
      <c r="F144" s="44"/>
      <c r="G144" s="45">
        <f t="shared" si="24"/>
        <v>0</v>
      </c>
      <c r="H144" s="30"/>
      <c r="I144" s="41">
        <v>3311</v>
      </c>
      <c r="J144" s="42" t="str">
        <f>IFERROR(VLOOKUP(I144,Cenník[[Kód]:[Názov]],2,0),"")</f>
        <v>Papier B5 samolepiaci 8 farieb</v>
      </c>
      <c r="K144" s="43">
        <f>IFERROR(VLOOKUP(I144,Cenník[[KódN]:[JC]],2,0),"")</f>
        <v>2.04</v>
      </c>
      <c r="L144" s="44"/>
      <c r="M144" s="45">
        <f t="shared" si="25"/>
        <v>0</v>
      </c>
      <c r="N144" s="30"/>
      <c r="O144" s="29"/>
    </row>
    <row r="145" spans="1:15" ht="12.75" customHeight="1" x14ac:dyDescent="0.2">
      <c r="A145" s="50"/>
      <c r="B145" s="30"/>
      <c r="C145" s="41">
        <v>4179</v>
      </c>
      <c r="D145" s="42" t="str">
        <f>IFERROR(VLOOKUP(C145,Cenník[[Kód]:[Názov]],2,0),"")</f>
        <v>Fixky 3hr.CP2510 12 Just Perfect</v>
      </c>
      <c r="E145" s="43">
        <f>IFERROR(VLOOKUP(C145,Cenník[[KódN]:[JC]],2,0),"")</f>
        <v>2.2999999999999998</v>
      </c>
      <c r="F145" s="44"/>
      <c r="G145" s="45">
        <f t="shared" si="24"/>
        <v>0</v>
      </c>
      <c r="H145" s="30"/>
      <c r="I145" s="41">
        <v>3307</v>
      </c>
      <c r="J145" s="42" t="str">
        <f>IFERROR(VLOOKUP(I145,Cenník[[Kód]:[Názov]],2,0),"")</f>
        <v>Papier A4 1x10 farieb</v>
      </c>
      <c r="K145" s="43">
        <f>IFERROR(VLOOKUP(I145,Cenník[[KódN]:[JC]],2,0),"")</f>
        <v>1.26</v>
      </c>
      <c r="L145" s="44"/>
      <c r="M145" s="45">
        <f t="shared" si="25"/>
        <v>0</v>
      </c>
      <c r="N145" s="30"/>
      <c r="O145" s="29"/>
    </row>
    <row r="146" spans="1:15" ht="12.75" customHeight="1" x14ac:dyDescent="0.2">
      <c r="A146" s="50"/>
      <c r="B146" s="30"/>
      <c r="C146" s="41">
        <v>4180</v>
      </c>
      <c r="D146" s="42" t="str">
        <f>IFERROR(VLOOKUP(C146,Cenník[[Kód]:[Názov]],2,0),"")</f>
        <v>Fixky 3hr.CP2510 18 Just Perfect</v>
      </c>
      <c r="E146" s="43">
        <f>IFERROR(VLOOKUP(C146,Cenník[[KódN]:[JC]],2,0),"")</f>
        <v>3.1399999999999997</v>
      </c>
      <c r="F146" s="44"/>
      <c r="G146" s="45">
        <f t="shared" si="24"/>
        <v>0</v>
      </c>
      <c r="H146" s="30"/>
      <c r="I146" s="41">
        <v>3309</v>
      </c>
      <c r="J146" s="42" t="str">
        <f>IFERROR(VLOOKUP(I146,Cenník[[Kód]:[Názov]],2,0),"")</f>
        <v>Papier A4 5x10 farieb</v>
      </c>
      <c r="K146" s="43">
        <f>IFERROR(VLOOKUP(I146,Cenník[[KódN]:[JC]],2,0),"")</f>
        <v>3.98</v>
      </c>
      <c r="L146" s="44"/>
      <c r="M146" s="45">
        <f t="shared" si="25"/>
        <v>0</v>
      </c>
      <c r="N146" s="30"/>
      <c r="O146" s="29"/>
    </row>
    <row r="147" spans="1:15" ht="12.75" customHeight="1" x14ac:dyDescent="0.2">
      <c r="A147" s="50"/>
      <c r="B147" s="30"/>
      <c r="C147" s="37" t="s">
        <v>118</v>
      </c>
      <c r="D147" s="38"/>
      <c r="E147" s="39"/>
      <c r="F147" s="40"/>
      <c r="G147" s="39"/>
      <c r="H147" s="30"/>
      <c r="I147" s="41">
        <v>3308</v>
      </c>
      <c r="J147" s="42" t="str">
        <f>IFERROR(VLOOKUP(I147,Cenník[[Kód]:[Názov]],2,0),"")</f>
        <v>Papier A3 5x10 farieb</v>
      </c>
      <c r="K147" s="43">
        <f>IFERROR(VLOOKUP(I147,Cenník[[KódN]:[JC]],2,0),"")</f>
        <v>7.94</v>
      </c>
      <c r="L147" s="44"/>
      <c r="M147" s="45">
        <f t="shared" si="25"/>
        <v>0</v>
      </c>
      <c r="N147" s="30"/>
      <c r="O147" s="29"/>
    </row>
    <row r="148" spans="1:15" ht="12.75" customHeight="1" x14ac:dyDescent="0.2">
      <c r="A148" s="50"/>
      <c r="B148" s="30"/>
      <c r="C148" s="41">
        <v>4211</v>
      </c>
      <c r="D148" s="42" t="str">
        <f>IFERROR(VLOOKUP(C148,Cenník[[Kód]:[Názov]],2,0),"")</f>
        <v>Zvýrazňovač CP2822 oranžový</v>
      </c>
      <c r="E148" s="43">
        <f>IFERROR(VLOOKUP(C148,Cenník[[KódN]:[JC]],2,0),"")</f>
        <v>0.46</v>
      </c>
      <c r="F148" s="44"/>
      <c r="G148" s="45">
        <f t="shared" ref="G148:G157" si="26">F148*E148</f>
        <v>0</v>
      </c>
      <c r="H148" s="30"/>
      <c r="I148" s="41">
        <v>6500</v>
      </c>
      <c r="J148" s="42" t="str">
        <f>IFERROR(VLOOKUP(I148,Cenník[[Kód]:[Názov]],2,0),"")</f>
        <v>Papier A4 125g červený</v>
      </c>
      <c r="K148" s="43">
        <f>IFERROR(VLOOKUP(I148,Cenník[[KódN]:[JC]],2,0),"")</f>
        <v>0.1</v>
      </c>
      <c r="L148" s="44"/>
      <c r="M148" s="45">
        <f t="shared" si="25"/>
        <v>0</v>
      </c>
      <c r="N148" s="30"/>
      <c r="O148" s="29"/>
    </row>
    <row r="149" spans="1:15" ht="12.75" customHeight="1" x14ac:dyDescent="0.2">
      <c r="A149" s="50"/>
      <c r="B149" s="30"/>
      <c r="C149" s="41">
        <v>4212</v>
      </c>
      <c r="D149" s="42" t="str">
        <f>IFERROR(VLOOKUP(C149,Cenník[[Kód]:[Názov]],2,0),"")</f>
        <v>Zvýrazňovač CP2822 ružový</v>
      </c>
      <c r="E149" s="43">
        <f>IFERROR(VLOOKUP(C149,Cenník[[KódN]:[JC]],2,0),"")</f>
        <v>0.46</v>
      </c>
      <c r="F149" s="44"/>
      <c r="G149" s="45">
        <f t="shared" si="26"/>
        <v>0</v>
      </c>
      <c r="H149" s="30"/>
      <c r="I149" s="41">
        <v>6501</v>
      </c>
      <c r="J149" s="42" t="str">
        <f>IFERROR(VLOOKUP(I149,Cenník[[Kód]:[Názov]],2,0),"")</f>
        <v>Papier A4 125g čierny</v>
      </c>
      <c r="K149" s="43">
        <f>IFERROR(VLOOKUP(I149,Cenník[[KódN]:[JC]],2,0),"")</f>
        <v>0.1</v>
      </c>
      <c r="L149" s="44"/>
      <c r="M149" s="45">
        <f t="shared" si="25"/>
        <v>0</v>
      </c>
      <c r="N149" s="30"/>
      <c r="O149" s="50"/>
    </row>
    <row r="150" spans="1:15" ht="12.75" customHeight="1" x14ac:dyDescent="0.2">
      <c r="A150" s="50"/>
      <c r="B150" s="30"/>
      <c r="C150" s="41">
        <v>4209</v>
      </c>
      <c r="D150" s="42" t="str">
        <f>IFERROR(VLOOKUP(C150,Cenník[[Kód]:[Názov]],2,0),"")</f>
        <v>Zvýrazňovač CP2822 zelený</v>
      </c>
      <c r="E150" s="43">
        <f>IFERROR(VLOOKUP(C150,Cenník[[KódN]:[JC]],2,0),"")</f>
        <v>0.46</v>
      </c>
      <c r="F150" s="44"/>
      <c r="G150" s="45">
        <f t="shared" si="26"/>
        <v>0</v>
      </c>
      <c r="H150" s="30"/>
      <c r="I150" s="41">
        <v>6502</v>
      </c>
      <c r="J150" s="42" t="str">
        <f>IFERROR(VLOOKUP(I150,Cenník[[Kód]:[Názov]],2,0),"")</f>
        <v>Papier A4 125g hnedý</v>
      </c>
      <c r="K150" s="43">
        <f>IFERROR(VLOOKUP(I150,Cenník[[KódN]:[JC]],2,0),"")</f>
        <v>0.1</v>
      </c>
      <c r="L150" s="44"/>
      <c r="M150" s="45">
        <f t="shared" si="25"/>
        <v>0</v>
      </c>
      <c r="N150" s="30"/>
      <c r="O150" s="50"/>
    </row>
    <row r="151" spans="1:15" ht="12.75" customHeight="1" x14ac:dyDescent="0.2">
      <c r="A151" s="50"/>
      <c r="B151" s="30"/>
      <c r="C151" s="41">
        <v>4210</v>
      </c>
      <c r="D151" s="42" t="str">
        <f>IFERROR(VLOOKUP(C151,Cenník[[Kód]:[Názov]],2,0),"")</f>
        <v>Zvýrazňovač CP2822 žltý</v>
      </c>
      <c r="E151" s="43">
        <f>IFERROR(VLOOKUP(C151,Cenník[[KódN]:[JC]],2,0),"")</f>
        <v>0.46</v>
      </c>
      <c r="F151" s="44"/>
      <c r="G151" s="45">
        <f t="shared" si="26"/>
        <v>0</v>
      </c>
      <c r="H151" s="30"/>
      <c r="I151" s="41">
        <v>6503</v>
      </c>
      <c r="J151" s="42" t="str">
        <f>IFERROR(VLOOKUP(I151,Cenník[[Kód]:[Názov]],2,0),"")</f>
        <v>Papier A4 125g žltý</v>
      </c>
      <c r="K151" s="43">
        <f>IFERROR(VLOOKUP(I151,Cenník[[KódN]:[JC]],2,0),"")</f>
        <v>0.1</v>
      </c>
      <c r="L151" s="44"/>
      <c r="M151" s="45">
        <f t="shared" si="25"/>
        <v>0</v>
      </c>
      <c r="N151" s="30"/>
      <c r="O151" s="50"/>
    </row>
    <row r="152" spans="1:15" ht="12.75" customHeight="1" x14ac:dyDescent="0.2">
      <c r="A152" s="50"/>
      <c r="B152" s="30"/>
      <c r="C152" s="41">
        <v>4213</v>
      </c>
      <c r="D152" s="42" t="str">
        <f>IFERROR(VLOOKUP(C152,Cenník[[Kód]:[Názov]],2,0),"")</f>
        <v>Zvýrazňovač CP2822 sada 4ks</v>
      </c>
      <c r="E152" s="43">
        <f>IFERROR(VLOOKUP(C152,Cenník[[KódN]:[JC]],2,0),"")</f>
        <v>1.84</v>
      </c>
      <c r="F152" s="44"/>
      <c r="G152" s="45">
        <f t="shared" si="26"/>
        <v>0</v>
      </c>
      <c r="H152" s="30"/>
      <c r="I152" s="41">
        <v>6504</v>
      </c>
      <c r="J152" s="42" t="str">
        <f>IFERROR(VLOOKUP(I152,Cenník[[Kód]:[Názov]],2,0),"")</f>
        <v>Papier A4 125g tmavozelený</v>
      </c>
      <c r="K152" s="43">
        <f>IFERROR(VLOOKUP(I152,Cenník[[KódN]:[JC]],2,0),"")</f>
        <v>0.1</v>
      </c>
      <c r="L152" s="44"/>
      <c r="M152" s="45">
        <f t="shared" si="25"/>
        <v>0</v>
      </c>
      <c r="N152" s="30"/>
      <c r="O152" s="50"/>
    </row>
    <row r="153" spans="1:15" ht="12.75" customHeight="1" x14ac:dyDescent="0.2">
      <c r="A153" s="50"/>
      <c r="B153" s="30"/>
      <c r="C153" s="41">
        <v>7813</v>
      </c>
      <c r="D153" s="42" t="str">
        <f>IFERROR(VLOOKUP(C153,Cenník[[Kód]:[Názov]],2,0),"")</f>
        <v>Zvýrazňovač CP8552 oranžový</v>
      </c>
      <c r="E153" s="43">
        <f>IFERROR(VLOOKUP(C153,Cenník[[KódN]:[JC]],2,0),"")</f>
        <v>0.86</v>
      </c>
      <c r="F153" s="44"/>
      <c r="G153" s="45">
        <f t="shared" si="26"/>
        <v>0</v>
      </c>
      <c r="H153" s="30"/>
      <c r="I153" s="41">
        <v>6505</v>
      </c>
      <c r="J153" s="42" t="str">
        <f>IFERROR(VLOOKUP(I153,Cenník[[Kód]:[Názov]],2,0),"")</f>
        <v>Papier A4 125g tmavomodrý</v>
      </c>
      <c r="K153" s="43">
        <f>IFERROR(VLOOKUP(I153,Cenník[[KódN]:[JC]],2,0),"")</f>
        <v>0.1</v>
      </c>
      <c r="L153" s="44"/>
      <c r="M153" s="45">
        <f t="shared" si="25"/>
        <v>0</v>
      </c>
      <c r="N153" s="30"/>
      <c r="O153" s="50"/>
    </row>
    <row r="154" spans="1:15" ht="12.75" customHeight="1" x14ac:dyDescent="0.2">
      <c r="A154" s="50"/>
      <c r="B154" s="30"/>
      <c r="C154" s="41">
        <v>7811</v>
      </c>
      <c r="D154" s="42" t="str">
        <f>IFERROR(VLOOKUP(C154,Cenník[[Kód]:[Názov]],2,0),"")</f>
        <v>Zvýrazňovač CP8552 ružový</v>
      </c>
      <c r="E154" s="43">
        <f>IFERROR(VLOOKUP(C154,Cenník[[KódN]:[JC]],2,0),"")</f>
        <v>0.86</v>
      </c>
      <c r="F154" s="44"/>
      <c r="G154" s="45">
        <f t="shared" si="26"/>
        <v>0</v>
      </c>
      <c r="H154" s="30"/>
      <c r="I154" s="41">
        <v>6506</v>
      </c>
      <c r="J154" s="42" t="str">
        <f>IFERROR(VLOOKUP(I154,Cenník[[Kód]:[Názov]],2,0),"")</f>
        <v>Papier A4 125g svetlozelený</v>
      </c>
      <c r="K154" s="43">
        <f>IFERROR(VLOOKUP(I154,Cenník[[KódN]:[JC]],2,0),"")</f>
        <v>0.1</v>
      </c>
      <c r="L154" s="44"/>
      <c r="M154" s="45">
        <f t="shared" si="25"/>
        <v>0</v>
      </c>
      <c r="N154" s="30"/>
      <c r="O154" s="50"/>
    </row>
    <row r="155" spans="1:15" ht="12.75" customHeight="1" x14ac:dyDescent="0.2">
      <c r="A155" s="50"/>
      <c r="B155" s="30"/>
      <c r="C155" s="41">
        <v>7810</v>
      </c>
      <c r="D155" s="42" t="str">
        <f>IFERROR(VLOOKUP(C155,Cenník[[Kód]:[Názov]],2,0),"")</f>
        <v>Zvýrazňovač CP8552 zelený</v>
      </c>
      <c r="E155" s="43">
        <f>IFERROR(VLOOKUP(C155,Cenník[[KódN]:[JC]],2,0),"")</f>
        <v>0.86</v>
      </c>
      <c r="F155" s="44"/>
      <c r="G155" s="45">
        <f t="shared" si="26"/>
        <v>0</v>
      </c>
      <c r="H155" s="30"/>
      <c r="I155" s="41">
        <v>6507</v>
      </c>
      <c r="J155" s="42" t="str">
        <f>IFERROR(VLOOKUP(I155,Cenník[[Kód]:[Názov]],2,0),"")</f>
        <v>Papier A4 125g svetlomodrý</v>
      </c>
      <c r="K155" s="43">
        <f>IFERROR(VLOOKUP(I155,Cenník[[KódN]:[JC]],2,0),"")</f>
        <v>0.1</v>
      </c>
      <c r="L155" s="44"/>
      <c r="M155" s="45">
        <f t="shared" si="25"/>
        <v>0</v>
      </c>
      <c r="N155" s="30"/>
      <c r="O155" s="50"/>
    </row>
    <row r="156" spans="1:15" ht="12.75" customHeight="1" x14ac:dyDescent="0.2">
      <c r="A156" s="50"/>
      <c r="B156" s="30"/>
      <c r="C156" s="41">
        <v>7812</v>
      </c>
      <c r="D156" s="42" t="str">
        <f>IFERROR(VLOOKUP(C156,Cenník[[Kód]:[Názov]],2,0),"")</f>
        <v>Zvýrazňovač CP8552 žltý</v>
      </c>
      <c r="E156" s="43">
        <f>IFERROR(VLOOKUP(C156,Cenník[[KódN]:[JC]],2,0),"")</f>
        <v>0.86</v>
      </c>
      <c r="F156" s="44"/>
      <c r="G156" s="45">
        <f t="shared" si="26"/>
        <v>0</v>
      </c>
      <c r="H156" s="30"/>
      <c r="I156" s="41">
        <v>6508</v>
      </c>
      <c r="J156" s="42" t="str">
        <f>IFERROR(VLOOKUP(I156,Cenník[[Kód]:[Názov]],2,0),"")</f>
        <v>Papier A4 125g ružový</v>
      </c>
      <c r="K156" s="43">
        <f>IFERROR(VLOOKUP(I156,Cenník[[KódN]:[JC]],2,0),"")</f>
        <v>0.1</v>
      </c>
      <c r="L156" s="44"/>
      <c r="M156" s="45">
        <f t="shared" si="25"/>
        <v>0</v>
      </c>
      <c r="N156" s="30"/>
      <c r="O156" s="50"/>
    </row>
    <row r="157" spans="1:15" ht="12.75" customHeight="1" x14ac:dyDescent="0.2">
      <c r="A157" s="50"/>
      <c r="B157" s="30"/>
      <c r="C157" s="41">
        <v>7817</v>
      </c>
      <c r="D157" s="42" t="str">
        <f>IFERROR(VLOOKUP(C157,Cenník[[Kód]:[Názov]],2,0),"")</f>
        <v>Zvýrazňovač CP8552 sada 4ks</v>
      </c>
      <c r="E157" s="43">
        <f>IFERROR(VLOOKUP(C157,Cenník[[KódN]:[JC]],2,0),"")</f>
        <v>3.4699999999999998</v>
      </c>
      <c r="F157" s="44"/>
      <c r="G157" s="45">
        <f t="shared" si="26"/>
        <v>0</v>
      </c>
      <c r="H157" s="30"/>
      <c r="I157" s="41">
        <v>6509</v>
      </c>
      <c r="J157" s="42" t="str">
        <f>IFERROR(VLOOKUP(I157,Cenník[[Kód]:[Názov]],2,0),"")</f>
        <v>Papier A4 125g oranžový</v>
      </c>
      <c r="K157" s="43">
        <f>IFERROR(VLOOKUP(I157,Cenník[[KódN]:[JC]],2,0),"")</f>
        <v>0.1</v>
      </c>
      <c r="L157" s="44"/>
      <c r="M157" s="45">
        <f t="shared" si="25"/>
        <v>0</v>
      </c>
      <c r="N157" s="30"/>
      <c r="O157" s="50"/>
    </row>
    <row r="158" spans="1:15" ht="12.75" customHeight="1" x14ac:dyDescent="0.2">
      <c r="A158" s="50"/>
      <c r="B158" s="30"/>
      <c r="C158" s="37" t="s">
        <v>547</v>
      </c>
      <c r="D158" s="38"/>
      <c r="E158" s="39"/>
      <c r="F158" s="40"/>
      <c r="G158" s="39"/>
      <c r="H158" s="30"/>
      <c r="I158" s="41">
        <v>6510</v>
      </c>
      <c r="J158" s="42" t="str">
        <f>IFERROR(VLOOKUP(I158,Cenník[[Kód]:[Názov]],2,0),"")</f>
        <v>Papier A2 125g červený</v>
      </c>
      <c r="K158" s="43">
        <f>IFERROR(VLOOKUP(I158,Cenník[[KódN]:[JC]],2,0),"")</f>
        <v>0.42</v>
      </c>
      <c r="L158" s="44"/>
      <c r="M158" s="45">
        <f t="shared" si="25"/>
        <v>0</v>
      </c>
      <c r="N158" s="30"/>
      <c r="O158" s="50"/>
    </row>
    <row r="159" spans="1:15" ht="12.75" customHeight="1" x14ac:dyDescent="0.2">
      <c r="A159" s="50"/>
      <c r="B159" s="30"/>
      <c r="C159" s="41">
        <v>4000</v>
      </c>
      <c r="D159" s="42" t="str">
        <f>IFERROR(VLOOKUP(C159,Cenník[[Kód]:[Názov]],2,0),"")</f>
        <v>Atrament KOH 50ml modrý</v>
      </c>
      <c r="E159" s="43">
        <f>IFERROR(VLOOKUP(C159,Cenník[[KódN]:[JC]],2,0),"")</f>
        <v>1.18</v>
      </c>
      <c r="F159" s="44"/>
      <c r="G159" s="45">
        <f t="shared" ref="G159:G162" si="27">F159*E159</f>
        <v>0</v>
      </c>
      <c r="H159" s="30"/>
      <c r="I159" s="41">
        <v>6511</v>
      </c>
      <c r="J159" s="42" t="str">
        <f>IFERROR(VLOOKUP(I159,Cenník[[Kód]:[Názov]],2,0),"")</f>
        <v>Papier A2 125g čierny</v>
      </c>
      <c r="K159" s="43">
        <f>IFERROR(VLOOKUP(I159,Cenník[[KódN]:[JC]],2,0),"")</f>
        <v>0.42</v>
      </c>
      <c r="L159" s="44"/>
      <c r="M159" s="45">
        <f t="shared" si="25"/>
        <v>0</v>
      </c>
      <c r="N159" s="30"/>
      <c r="O159" s="50"/>
    </row>
    <row r="160" spans="1:15" ht="12.75" customHeight="1" x14ac:dyDescent="0.2">
      <c r="A160" s="50"/>
      <c r="B160" s="30"/>
      <c r="C160" s="41">
        <v>4001</v>
      </c>
      <c r="D160" s="42" t="str">
        <f>IFERROR(VLOOKUP(C160,Cenník[[Kód]:[Názov]],2,0),"")</f>
        <v>Atrament KOH 50ml červený</v>
      </c>
      <c r="E160" s="43">
        <f>IFERROR(VLOOKUP(C160,Cenník[[KódN]:[JC]],2,0),"")</f>
        <v>1.4</v>
      </c>
      <c r="F160" s="44"/>
      <c r="G160" s="45">
        <f t="shared" si="27"/>
        <v>0</v>
      </c>
      <c r="H160" s="30"/>
      <c r="I160" s="41">
        <v>6512</v>
      </c>
      <c r="J160" s="42" t="str">
        <f>IFERROR(VLOOKUP(I160,Cenník[[Kód]:[Názov]],2,0),"")</f>
        <v>Papier A2 125g hnedý</v>
      </c>
      <c r="K160" s="43">
        <f>IFERROR(VLOOKUP(I160,Cenník[[KódN]:[JC]],2,0),"")</f>
        <v>0.42</v>
      </c>
      <c r="L160" s="44"/>
      <c r="M160" s="45">
        <f t="shared" si="25"/>
        <v>0</v>
      </c>
      <c r="N160" s="30"/>
      <c r="O160" s="50"/>
    </row>
    <row r="161" spans="1:15" ht="12.75" customHeight="1" x14ac:dyDescent="0.2">
      <c r="A161" s="50"/>
      <c r="B161" s="30"/>
      <c r="C161" s="41">
        <v>4002</v>
      </c>
      <c r="D161" s="42" t="str">
        <f>IFERROR(VLOOKUP(C161,Cenník[[Kód]:[Názov]],2,0),"")</f>
        <v>Atrament KOH 50ml čierny</v>
      </c>
      <c r="E161" s="43">
        <f>IFERROR(VLOOKUP(C161,Cenník[[KódN]:[JC]],2,0),"")</f>
        <v>1.84</v>
      </c>
      <c r="F161" s="44"/>
      <c r="G161" s="45">
        <f t="shared" si="27"/>
        <v>0</v>
      </c>
      <c r="H161" s="30"/>
      <c r="I161" s="41">
        <v>6513</v>
      </c>
      <c r="J161" s="42" t="str">
        <f>IFERROR(VLOOKUP(I161,Cenník[[Kód]:[Názov]],2,0),"")</f>
        <v>Papier A2 125g žltý</v>
      </c>
      <c r="K161" s="43">
        <f>IFERROR(VLOOKUP(I161,Cenník[[KódN]:[JC]],2,0),"")</f>
        <v>0.42</v>
      </c>
      <c r="L161" s="44"/>
      <c r="M161" s="45">
        <f t="shared" si="25"/>
        <v>0</v>
      </c>
      <c r="N161" s="30"/>
      <c r="O161" s="50"/>
    </row>
    <row r="162" spans="1:15" ht="12.75" customHeight="1" x14ac:dyDescent="0.2">
      <c r="A162" s="50"/>
      <c r="B162" s="30"/>
      <c r="C162" s="41">
        <v>3996</v>
      </c>
      <c r="D162" s="42" t="str">
        <f>IFERROR(VLOOKUP(C162,Cenník[[Kód]:[Názov]],2,0),"")</f>
        <v>Atrament KOH 50ml Document</v>
      </c>
      <c r="E162" s="43">
        <f>IFERROR(VLOOKUP(C162,Cenník[[KódN]:[JC]],2,0),"")</f>
        <v>1.92</v>
      </c>
      <c r="F162" s="44"/>
      <c r="G162" s="45">
        <f t="shared" si="27"/>
        <v>0</v>
      </c>
      <c r="H162" s="30"/>
      <c r="I162" s="41">
        <v>6514</v>
      </c>
      <c r="J162" s="42" t="str">
        <f>IFERROR(VLOOKUP(I162,Cenník[[Kód]:[Názov]],2,0),"")</f>
        <v>Papier A2 125g tmavozelený</v>
      </c>
      <c r="K162" s="43">
        <f>IFERROR(VLOOKUP(I162,Cenník[[KódN]:[JC]],2,0),"")</f>
        <v>0.42</v>
      </c>
      <c r="L162" s="44"/>
      <c r="M162" s="45">
        <f t="shared" si="25"/>
        <v>0</v>
      </c>
      <c r="N162" s="30"/>
      <c r="O162" s="50"/>
    </row>
    <row r="163" spans="1:15" ht="12.75" customHeight="1" x14ac:dyDescent="0.2">
      <c r="A163" s="50"/>
      <c r="B163" s="30"/>
      <c r="C163" s="37" t="s">
        <v>119</v>
      </c>
      <c r="D163" s="38"/>
      <c r="E163" s="39"/>
      <c r="F163" s="40"/>
      <c r="G163" s="39"/>
      <c r="H163" s="30"/>
      <c r="I163" s="41">
        <v>6515</v>
      </c>
      <c r="J163" s="42" t="str">
        <f>IFERROR(VLOOKUP(I163,Cenník[[Kód]:[Názov]],2,0),"")</f>
        <v>Papier A2 125g tmavomodrý</v>
      </c>
      <c r="K163" s="43">
        <f>IFERROR(VLOOKUP(I163,Cenník[[KódN]:[JC]],2,0),"")</f>
        <v>0.42</v>
      </c>
      <c r="L163" s="44"/>
      <c r="M163" s="45">
        <f t="shared" si="25"/>
        <v>0</v>
      </c>
      <c r="N163" s="30"/>
      <c r="O163" s="50"/>
    </row>
    <row r="164" spans="1:15" ht="12.75" customHeight="1" x14ac:dyDescent="0.2">
      <c r="A164" s="50"/>
      <c r="B164" s="30"/>
      <c r="C164" s="41">
        <v>4532</v>
      </c>
      <c r="D164" s="42" t="str">
        <f>IFERROR(VLOOKUP(C164,Cenník[[Kód]:[Názov]],2,0),"")</f>
        <v>Zmizík CP2539</v>
      </c>
      <c r="E164" s="43">
        <f>IFERROR(VLOOKUP(C164,Cenník[[KódN]:[JC]],2,0),"")</f>
        <v>0.32</v>
      </c>
      <c r="F164" s="44"/>
      <c r="G164" s="45">
        <f>F164*E164</f>
        <v>0</v>
      </c>
      <c r="H164" s="30"/>
      <c r="I164" s="41">
        <v>6516</v>
      </c>
      <c r="J164" s="42" t="str">
        <f>IFERROR(VLOOKUP(I164,Cenník[[Kód]:[Názov]],2,0),"")</f>
        <v>Papier A2 125g svetlozelený</v>
      </c>
      <c r="K164" s="43">
        <f>IFERROR(VLOOKUP(I164,Cenník[[KódN]:[JC]],2,0),"")</f>
        <v>0.42</v>
      </c>
      <c r="L164" s="44"/>
      <c r="M164" s="45">
        <f t="shared" si="25"/>
        <v>0</v>
      </c>
      <c r="N164" s="30"/>
      <c r="O164" s="50"/>
    </row>
    <row r="165" spans="1:15" ht="12.75" customHeight="1" x14ac:dyDescent="0.2">
      <c r="A165" s="50"/>
      <c r="B165" s="30"/>
      <c r="C165" s="37" t="s">
        <v>120</v>
      </c>
      <c r="D165" s="38"/>
      <c r="E165" s="39"/>
      <c r="F165" s="40"/>
      <c r="G165" s="39"/>
      <c r="H165" s="30"/>
      <c r="I165" s="41">
        <v>6517</v>
      </c>
      <c r="J165" s="42" t="str">
        <f>IFERROR(VLOOKUP(I165,Cenník[[Kód]:[Názov]],2,0),"")</f>
        <v>Papier A2 125g svetlomodrý</v>
      </c>
      <c r="K165" s="43">
        <f>IFERROR(VLOOKUP(I165,Cenník[[KódN]:[JC]],2,0),"")</f>
        <v>0.42</v>
      </c>
      <c r="L165" s="44"/>
      <c r="M165" s="45">
        <f t="shared" ref="M165:M186" si="28">L165*K165</f>
        <v>0</v>
      </c>
      <c r="N165" s="30"/>
      <c r="O165" s="50"/>
    </row>
    <row r="166" spans="1:15" ht="12.75" customHeight="1" x14ac:dyDescent="0.2">
      <c r="A166" s="50"/>
      <c r="B166" s="30"/>
      <c r="C166" s="41">
        <v>4055</v>
      </c>
      <c r="D166" s="42" t="str">
        <f>IFERROR(VLOOKUP(C166,Cenník[[Kód]:[Názov]],2,0),"")</f>
        <v>Náplň Pilot 0,7 modrá 3ks</v>
      </c>
      <c r="E166" s="43">
        <f>IFERROR(VLOOKUP(C166,Cenník[[KódN]:[JC]],2,0),"")</f>
        <v>4.79</v>
      </c>
      <c r="F166" s="44"/>
      <c r="G166" s="45">
        <f t="shared" ref="G166:G171" si="29">F166*E166</f>
        <v>0</v>
      </c>
      <c r="H166" s="30"/>
      <c r="I166" s="41">
        <v>6518</v>
      </c>
      <c r="J166" s="42" t="str">
        <f>IFERROR(VLOOKUP(I166,Cenník[[Kód]:[Názov]],2,0),"")</f>
        <v>Papier A2 125g ružový</v>
      </c>
      <c r="K166" s="43">
        <f>IFERROR(VLOOKUP(I166,Cenník[[KódN]:[JC]],2,0),"")</f>
        <v>0.42</v>
      </c>
      <c r="L166" s="44"/>
      <c r="M166" s="45">
        <f t="shared" si="28"/>
        <v>0</v>
      </c>
      <c r="N166" s="30"/>
      <c r="O166" s="50"/>
    </row>
    <row r="167" spans="1:15" ht="12.75" customHeight="1" x14ac:dyDescent="0.2">
      <c r="A167" s="50"/>
      <c r="B167" s="30"/>
      <c r="C167" s="41">
        <v>4056</v>
      </c>
      <c r="D167" s="42" t="str">
        <f>IFERROR(VLOOKUP(C167,Cenník[[Kód]:[Názov]],2,0),"")</f>
        <v>Náplň Pilot 0,7 zelená 3ks</v>
      </c>
      <c r="E167" s="43">
        <f>IFERROR(VLOOKUP(C167,Cenník[[KódN]:[JC]],2,0),"")</f>
        <v>4.79</v>
      </c>
      <c r="F167" s="44"/>
      <c r="G167" s="45">
        <f t="shared" si="29"/>
        <v>0</v>
      </c>
      <c r="H167" s="30"/>
      <c r="I167" s="41">
        <v>6519</v>
      </c>
      <c r="J167" s="42" t="str">
        <f>IFERROR(VLOOKUP(I167,Cenník[[Kód]:[Názov]],2,0),"")</f>
        <v>Papier A2 125g oranžový</v>
      </c>
      <c r="K167" s="43">
        <f>IFERROR(VLOOKUP(I167,Cenník[[KódN]:[JC]],2,0),"")</f>
        <v>0.42</v>
      </c>
      <c r="L167" s="44"/>
      <c r="M167" s="45">
        <f t="shared" si="28"/>
        <v>0</v>
      </c>
      <c r="N167" s="30"/>
      <c r="O167" s="50"/>
    </row>
    <row r="168" spans="1:15" ht="12.75" customHeight="1" x14ac:dyDescent="0.2">
      <c r="A168" s="50"/>
      <c r="B168" s="30"/>
      <c r="C168" s="41">
        <v>4057</v>
      </c>
      <c r="D168" s="42" t="str">
        <f>IFERROR(VLOOKUP(C168,Cenník[[Kód]:[Názov]],2,0),"")</f>
        <v>Náplň Pilot 0,7 červená 3ks</v>
      </c>
      <c r="E168" s="43">
        <f>IFERROR(VLOOKUP(C168,Cenník[[KódN]:[JC]],2,0),"")</f>
        <v>4.79</v>
      </c>
      <c r="F168" s="44"/>
      <c r="G168" s="45">
        <f t="shared" si="29"/>
        <v>0</v>
      </c>
      <c r="H168" s="30"/>
      <c r="I168" s="41">
        <v>6520</v>
      </c>
      <c r="J168" s="42" t="str">
        <f>IFERROR(VLOOKUP(I168,Cenník[[Kód]:[Názov]],2,0),"")</f>
        <v>Papier A4 80g červený</v>
      </c>
      <c r="K168" s="43">
        <f>IFERROR(VLOOKUP(I168,Cenník[[KódN]:[JC]],2,0),"")</f>
        <v>0.06</v>
      </c>
      <c r="L168" s="44"/>
      <c r="M168" s="45">
        <f t="shared" si="28"/>
        <v>0</v>
      </c>
      <c r="N168" s="30"/>
      <c r="O168" s="50"/>
    </row>
    <row r="169" spans="1:15" ht="12.75" customHeight="1" x14ac:dyDescent="0.2">
      <c r="A169" s="50"/>
      <c r="B169" s="30"/>
      <c r="C169" s="41">
        <v>4058</v>
      </c>
      <c r="D169" s="42" t="str">
        <f>IFERROR(VLOOKUP(C169,Cenník[[Kód]:[Názov]],2,0),"")</f>
        <v>Náplň Pilot 0,7 čierna 3ks</v>
      </c>
      <c r="E169" s="43">
        <f>IFERROR(VLOOKUP(C169,Cenník[[KódN]:[JC]],2,0),"")</f>
        <v>4.79</v>
      </c>
      <c r="F169" s="44"/>
      <c r="G169" s="45">
        <f t="shared" si="29"/>
        <v>0</v>
      </c>
      <c r="H169" s="30"/>
      <c r="I169" s="41">
        <v>6521</v>
      </c>
      <c r="J169" s="42" t="str">
        <f>IFERROR(VLOOKUP(I169,Cenník[[Kód]:[Názov]],2,0),"")</f>
        <v>Papier A4 80g čierny</v>
      </c>
      <c r="K169" s="43">
        <f>IFERROR(VLOOKUP(I169,Cenník[[KódN]:[JC]],2,0),"")</f>
        <v>0.06</v>
      </c>
      <c r="L169" s="44"/>
      <c r="M169" s="45">
        <f t="shared" si="28"/>
        <v>0</v>
      </c>
      <c r="N169" s="30"/>
      <c r="O169" s="50"/>
    </row>
    <row r="170" spans="1:15" ht="12.75" customHeight="1" x14ac:dyDescent="0.2">
      <c r="A170" s="50"/>
      <c r="B170" s="30"/>
      <c r="C170" s="41">
        <v>4050</v>
      </c>
      <c r="D170" s="42" t="str">
        <f>IFERROR(VLOOKUP(C170,Cenník[[Kód]:[Názov]],2,0),"")</f>
        <v>Náplň Stabilo Easy 0,5mm 3ks</v>
      </c>
      <c r="E170" s="43">
        <f>IFERROR(VLOOKUP(C170,Cenník[[KódN]:[JC]],2,0),"")</f>
        <v>3</v>
      </c>
      <c r="F170" s="44"/>
      <c r="G170" s="45">
        <f t="shared" si="29"/>
        <v>0</v>
      </c>
      <c r="H170" s="30"/>
      <c r="I170" s="41">
        <v>6522</v>
      </c>
      <c r="J170" s="42" t="str">
        <f>IFERROR(VLOOKUP(I170,Cenník[[Kód]:[Názov]],2,0),"")</f>
        <v>Papier A4 80g hnedý</v>
      </c>
      <c r="K170" s="43">
        <f>IFERROR(VLOOKUP(I170,Cenník[[KódN]:[JC]],2,0),"")</f>
        <v>0.06</v>
      </c>
      <c r="L170" s="44"/>
      <c r="M170" s="45">
        <f t="shared" si="28"/>
        <v>0</v>
      </c>
      <c r="N170" s="30"/>
      <c r="O170" s="50"/>
    </row>
    <row r="171" spans="1:15" ht="12.75" customHeight="1" x14ac:dyDescent="0.2">
      <c r="A171" s="50"/>
      <c r="B171" s="30"/>
      <c r="C171" s="41">
        <v>4065</v>
      </c>
      <c r="D171" s="42" t="str">
        <f>IFERROR(VLOOKUP(C171,Cenník[[Kód]:[Názov]],2,0),"")</f>
        <v>Náplň bombičky CP 6ks</v>
      </c>
      <c r="E171" s="43">
        <f>IFERROR(VLOOKUP(C171,Cenník[[KódN]:[JC]],2,0),"")</f>
        <v>0.35000000000000003</v>
      </c>
      <c r="F171" s="44"/>
      <c r="G171" s="45">
        <f t="shared" si="29"/>
        <v>0</v>
      </c>
      <c r="H171" s="30"/>
      <c r="I171" s="41">
        <v>6523</v>
      </c>
      <c r="J171" s="42" t="str">
        <f>IFERROR(VLOOKUP(I171,Cenník[[Kód]:[Názov]],2,0),"")</f>
        <v>Papier A4 80g žltý</v>
      </c>
      <c r="K171" s="43">
        <f>IFERROR(VLOOKUP(I171,Cenník[[KódN]:[JC]],2,0),"")</f>
        <v>0.06</v>
      </c>
      <c r="L171" s="44"/>
      <c r="M171" s="45">
        <f t="shared" si="28"/>
        <v>0</v>
      </c>
      <c r="N171" s="30"/>
      <c r="O171" s="50"/>
    </row>
    <row r="172" spans="1:15" ht="12.75" customHeight="1" x14ac:dyDescent="0.2">
      <c r="A172" s="50"/>
      <c r="B172" s="30"/>
      <c r="C172" s="37" t="s">
        <v>129</v>
      </c>
      <c r="D172" s="38"/>
      <c r="E172" s="39"/>
      <c r="F172" s="40"/>
      <c r="G172" s="39"/>
      <c r="H172" s="30"/>
      <c r="I172" s="41">
        <v>6524</v>
      </c>
      <c r="J172" s="42" t="str">
        <f>IFERROR(VLOOKUP(I172,Cenník[[Kód]:[Názov]],2,0),"")</f>
        <v>Papier A4 80g tmavozelený</v>
      </c>
      <c r="K172" s="43">
        <f>IFERROR(VLOOKUP(I172,Cenník[[KódN]:[JC]],2,0),"")</f>
        <v>0.06</v>
      </c>
      <c r="L172" s="44"/>
      <c r="M172" s="45">
        <f t="shared" si="28"/>
        <v>0</v>
      </c>
      <c r="N172" s="30"/>
      <c r="O172" s="50"/>
    </row>
    <row r="173" spans="1:15" ht="12.75" customHeight="1" x14ac:dyDescent="0.2">
      <c r="A173" s="50"/>
      <c r="B173" s="30"/>
      <c r="C173" s="41">
        <v>3835</v>
      </c>
      <c r="D173" s="42" t="str">
        <f>IFERROR(VLOOKUP(C173,Cenník[[Kód]:[Názov]],2,0),"")</f>
        <v>Farby temperové KOH 6</v>
      </c>
      <c r="E173" s="43">
        <f>IFERROR(VLOOKUP(C173,Cenník[[KódN]:[JC]],2,0),"")</f>
        <v>4.9400000000000004</v>
      </c>
      <c r="F173" s="44"/>
      <c r="G173" s="45">
        <f t="shared" ref="G173:G174" si="30">F173*E173</f>
        <v>0</v>
      </c>
      <c r="H173" s="30"/>
      <c r="I173" s="41">
        <v>6525</v>
      </c>
      <c r="J173" s="42" t="str">
        <f>IFERROR(VLOOKUP(I173,Cenník[[Kód]:[Názov]],2,0),"")</f>
        <v>Papier A4 80g tmavomodrý</v>
      </c>
      <c r="K173" s="43">
        <f>IFERROR(VLOOKUP(I173,Cenník[[KódN]:[JC]],2,0),"")</f>
        <v>0.06</v>
      </c>
      <c r="L173" s="44"/>
      <c r="M173" s="45">
        <f t="shared" si="28"/>
        <v>0</v>
      </c>
      <c r="N173" s="30"/>
      <c r="O173" s="50"/>
    </row>
    <row r="174" spans="1:15" ht="12.75" customHeight="1" x14ac:dyDescent="0.2">
      <c r="A174" s="50"/>
      <c r="B174" s="30"/>
      <c r="C174" s="41">
        <v>3840</v>
      </c>
      <c r="D174" s="42" t="str">
        <f>IFERROR(VLOOKUP(C174,Cenník[[Kód]:[Názov]],2,0),"")</f>
        <v>Farby temperové KOH 10</v>
      </c>
      <c r="E174" s="43">
        <f>IFERROR(VLOOKUP(C174,Cenník[[KódN]:[JC]],2,0),"")</f>
        <v>7.8</v>
      </c>
      <c r="F174" s="44"/>
      <c r="G174" s="45">
        <f t="shared" si="30"/>
        <v>0</v>
      </c>
      <c r="H174" s="30"/>
      <c r="I174" s="41">
        <v>6526</v>
      </c>
      <c r="J174" s="42" t="str">
        <f>IFERROR(VLOOKUP(I174,Cenník[[Kód]:[Názov]],2,0),"")</f>
        <v>Papier A4 80g svetlozelený</v>
      </c>
      <c r="K174" s="43">
        <f>IFERROR(VLOOKUP(I174,Cenník[[KódN]:[JC]],2,0),"")</f>
        <v>0.06</v>
      </c>
      <c r="L174" s="44"/>
      <c r="M174" s="45">
        <f t="shared" si="28"/>
        <v>0</v>
      </c>
      <c r="N174" s="30"/>
      <c r="O174" s="50"/>
    </row>
    <row r="175" spans="1:15" ht="12.75" customHeight="1" x14ac:dyDescent="0.2">
      <c r="A175" s="50"/>
      <c r="B175" s="30"/>
      <c r="C175" s="37" t="s">
        <v>128</v>
      </c>
      <c r="D175" s="38"/>
      <c r="E175" s="39"/>
      <c r="F175" s="40"/>
      <c r="G175" s="39"/>
      <c r="H175" s="30"/>
      <c r="I175" s="41">
        <v>6527</v>
      </c>
      <c r="J175" s="42" t="str">
        <f>IFERROR(VLOOKUP(I175,Cenník[[Kód]:[Názov]],2,0),"")</f>
        <v>Papier A4 80g svetlomodrý</v>
      </c>
      <c r="K175" s="43">
        <f>IFERROR(VLOOKUP(I175,Cenník[[KódN]:[JC]],2,0),"")</f>
        <v>0.06</v>
      </c>
      <c r="L175" s="44"/>
      <c r="M175" s="45">
        <f t="shared" si="28"/>
        <v>0</v>
      </c>
      <c r="N175" s="30"/>
      <c r="O175" s="50"/>
    </row>
    <row r="176" spans="1:15" ht="12.75" customHeight="1" x14ac:dyDescent="0.2">
      <c r="A176" s="50"/>
      <c r="B176" s="30"/>
      <c r="C176" s="41">
        <v>3908</v>
      </c>
      <c r="D176" s="42" t="str">
        <f>IFERROR(VLOOKUP(C176,Cenník[[Kód]:[Názov]],2,0),"")</f>
        <v>Farby vod.ob. KOH Anilinky 12</v>
      </c>
      <c r="E176" s="43">
        <f>IFERROR(VLOOKUP(C176,Cenník[[KódN]:[JC]],2,0),"")</f>
        <v>4.9400000000000004</v>
      </c>
      <c r="F176" s="44"/>
      <c r="G176" s="45">
        <f t="shared" ref="G176:G179" si="31">F176*E176</f>
        <v>0</v>
      </c>
      <c r="H176" s="30"/>
      <c r="I176" s="41">
        <v>6528</v>
      </c>
      <c r="J176" s="42" t="str">
        <f>IFERROR(VLOOKUP(I176,Cenník[[Kód]:[Názov]],2,0),"")</f>
        <v>Papier A4 80g ružový</v>
      </c>
      <c r="K176" s="43">
        <f>IFERROR(VLOOKUP(I176,Cenník[[KódN]:[JC]],2,0),"")</f>
        <v>0.06</v>
      </c>
      <c r="L176" s="44"/>
      <c r="M176" s="45">
        <f t="shared" si="28"/>
        <v>0</v>
      </c>
      <c r="N176" s="30"/>
      <c r="O176" s="50"/>
    </row>
    <row r="177" spans="1:15" ht="12.75" customHeight="1" x14ac:dyDescent="0.2">
      <c r="A177" s="50"/>
      <c r="B177" s="30"/>
      <c r="C177" s="41">
        <v>3900</v>
      </c>
      <c r="D177" s="42" t="str">
        <f>IFERROR(VLOOKUP(C177,Cenník[[Kód]:[Názov]],2,0),"")</f>
        <v>Farby vod.ob.malé KOH 12</v>
      </c>
      <c r="E177" s="43">
        <f>IFERROR(VLOOKUP(C177,Cenník[[KódN]:[JC]],2,0),"")</f>
        <v>2.72</v>
      </c>
      <c r="F177" s="44"/>
      <c r="G177" s="45">
        <f t="shared" si="31"/>
        <v>0</v>
      </c>
      <c r="H177" s="30"/>
      <c r="I177" s="41">
        <v>6529</v>
      </c>
      <c r="J177" s="42" t="str">
        <f>IFERROR(VLOOKUP(I177,Cenník[[Kód]:[Názov]],2,0),"")</f>
        <v>Papier A4 80g oranžový</v>
      </c>
      <c r="K177" s="43">
        <f>IFERROR(VLOOKUP(I177,Cenník[[KódN]:[JC]],2,0),"")</f>
        <v>0.06</v>
      </c>
      <c r="L177" s="44"/>
      <c r="M177" s="45">
        <f t="shared" si="28"/>
        <v>0</v>
      </c>
      <c r="N177" s="30"/>
      <c r="O177" s="50"/>
    </row>
    <row r="178" spans="1:15" ht="12.75" customHeight="1" x14ac:dyDescent="0.2">
      <c r="A178" s="50"/>
      <c r="B178" s="30"/>
      <c r="C178" s="41">
        <v>3905</v>
      </c>
      <c r="D178" s="42" t="str">
        <f>IFERROR(VLOOKUP(C178,Cenník[[Kód]:[Názov]],2,0),"")</f>
        <v>Farby vod.ob.veľké KOH 12</v>
      </c>
      <c r="E178" s="43">
        <f>IFERROR(VLOOKUP(C178,Cenník[[KódN]:[JC]],2,0),"")</f>
        <v>3.72</v>
      </c>
      <c r="F178" s="44"/>
      <c r="G178" s="45">
        <f t="shared" si="31"/>
        <v>0</v>
      </c>
      <c r="H178" s="30"/>
      <c r="I178" s="41">
        <v>6530</v>
      </c>
      <c r="J178" s="42" t="str">
        <f>IFERROR(VLOOKUP(I178,Cenník[[Kód]:[Názov]],2,0),"")</f>
        <v>Papier A3 80g červený</v>
      </c>
      <c r="K178" s="43">
        <f>IFERROR(VLOOKUP(I178,Cenník[[KódN]:[JC]],2,0),"")</f>
        <v>0.12</v>
      </c>
      <c r="L178" s="44"/>
      <c r="M178" s="45">
        <f t="shared" si="28"/>
        <v>0</v>
      </c>
      <c r="N178" s="30"/>
      <c r="O178" s="50"/>
    </row>
    <row r="179" spans="1:15" ht="12.75" customHeight="1" x14ac:dyDescent="0.2">
      <c r="A179" s="50"/>
      <c r="B179" s="30"/>
      <c r="C179" s="41">
        <v>3895</v>
      </c>
      <c r="D179" s="42" t="str">
        <f>IFERROR(VLOOKUP(C179,Cenník[[Kód]:[Názov]],2,0),"")</f>
        <v>Farby vod.okrúhle KOH 12</v>
      </c>
      <c r="E179" s="43">
        <f>IFERROR(VLOOKUP(C179,Cenník[[KódN]:[JC]],2,0),"")</f>
        <v>2.72</v>
      </c>
      <c r="F179" s="44"/>
      <c r="G179" s="45">
        <f t="shared" si="31"/>
        <v>0</v>
      </c>
      <c r="H179" s="30"/>
      <c r="I179" s="41">
        <v>6531</v>
      </c>
      <c r="J179" s="42" t="str">
        <f>IFERROR(VLOOKUP(I179,Cenník[[Kód]:[Názov]],2,0),"")</f>
        <v>Papier A3 80g čierny</v>
      </c>
      <c r="K179" s="43">
        <f>IFERROR(VLOOKUP(I179,Cenník[[KódN]:[JC]],2,0),"")</f>
        <v>0.12</v>
      </c>
      <c r="L179" s="44"/>
      <c r="M179" s="45">
        <f t="shared" si="28"/>
        <v>0</v>
      </c>
      <c r="N179" s="30"/>
      <c r="O179" s="50"/>
    </row>
    <row r="180" spans="1:15" ht="12.75" customHeight="1" x14ac:dyDescent="0.2">
      <c r="A180" s="50"/>
      <c r="B180" s="30"/>
      <c r="C180" s="37" t="s">
        <v>131</v>
      </c>
      <c r="D180" s="38"/>
      <c r="E180" s="39"/>
      <c r="F180" s="40"/>
      <c r="G180" s="39"/>
      <c r="H180" s="30"/>
      <c r="I180" s="41">
        <v>6532</v>
      </c>
      <c r="J180" s="42" t="str">
        <f>IFERROR(VLOOKUP(I180,Cenník[[Kód]:[Názov]],2,0),"")</f>
        <v>Papier A3 80g hnedý</v>
      </c>
      <c r="K180" s="43">
        <f>IFERROR(VLOOKUP(I180,Cenník[[KódN]:[JC]],2,0),"")</f>
        <v>0.12</v>
      </c>
      <c r="L180" s="44"/>
      <c r="M180" s="45">
        <f t="shared" si="28"/>
        <v>0</v>
      </c>
      <c r="N180" s="30"/>
      <c r="O180" s="50"/>
    </row>
    <row r="181" spans="1:15" ht="12.75" customHeight="1" x14ac:dyDescent="0.2">
      <c r="A181" s="50"/>
      <c r="B181" s="30"/>
      <c r="C181" s="41">
        <v>3909</v>
      </c>
      <c r="D181" s="42" t="str">
        <f>IFERROR(VLOOKUP(C181,Cenník[[Kód]:[Názov]],2,0),"")</f>
        <v>Paleta maliarska</v>
      </c>
      <c r="E181" s="43">
        <f>IFERROR(VLOOKUP(C181,Cenník[[KódN]:[JC]],2,0),"")</f>
        <v>1.03</v>
      </c>
      <c r="F181" s="44"/>
      <c r="G181" s="45">
        <f t="shared" ref="G181:G184" si="32">F181*E181</f>
        <v>0</v>
      </c>
      <c r="H181" s="30"/>
      <c r="I181" s="41">
        <v>6533</v>
      </c>
      <c r="J181" s="42" t="str">
        <f>IFERROR(VLOOKUP(I181,Cenník[[Kód]:[Názov]],2,0),"")</f>
        <v>Papier A3 80g žltý</v>
      </c>
      <c r="K181" s="43">
        <f>IFERROR(VLOOKUP(I181,Cenník[[KódN]:[JC]],2,0),"")</f>
        <v>0.12</v>
      </c>
      <c r="L181" s="44"/>
      <c r="M181" s="45">
        <f t="shared" si="28"/>
        <v>0</v>
      </c>
      <c r="N181" s="30"/>
      <c r="O181" s="50"/>
    </row>
    <row r="182" spans="1:15" ht="12.75" customHeight="1" x14ac:dyDescent="0.2">
      <c r="A182" s="50"/>
      <c r="B182" s="30"/>
      <c r="C182" s="41">
        <v>3906</v>
      </c>
      <c r="D182" s="42" t="str">
        <f>IFERROR(VLOOKUP(C182,Cenník[[Kód]:[Názov]],2,0),"")</f>
        <v>Misky súprava KOH 5ks</v>
      </c>
      <c r="E182" s="43">
        <f>IFERROR(VLOOKUP(C182,Cenník[[KódN]:[JC]],2,0),"")</f>
        <v>0.82000000000000006</v>
      </c>
      <c r="F182" s="44"/>
      <c r="G182" s="45">
        <f t="shared" si="32"/>
        <v>0</v>
      </c>
      <c r="H182" s="30"/>
      <c r="I182" s="41">
        <v>6534</v>
      </c>
      <c r="J182" s="42" t="str">
        <f>IFERROR(VLOOKUP(I182,Cenník[[Kód]:[Názov]],2,0),"")</f>
        <v>Papier A3 80g tmavozelený</v>
      </c>
      <c r="K182" s="43">
        <f>IFERROR(VLOOKUP(I182,Cenník[[KódN]:[JC]],2,0),"")</f>
        <v>0.12</v>
      </c>
      <c r="L182" s="44"/>
      <c r="M182" s="45">
        <f t="shared" si="28"/>
        <v>0</v>
      </c>
      <c r="N182" s="30"/>
      <c r="O182" s="50"/>
    </row>
    <row r="183" spans="1:15" ht="12.75" customHeight="1" x14ac:dyDescent="0.2">
      <c r="A183" s="50"/>
      <c r="B183" s="30"/>
      <c r="C183" s="41">
        <v>3904</v>
      </c>
      <c r="D183" s="42" t="str">
        <f>IFERROR(VLOOKUP(C183,Cenník[[Kód]:[Názov]],2,0),"")</f>
        <v>Pohár na štetce Faber-Castell</v>
      </c>
      <c r="E183" s="43">
        <f>IFERROR(VLOOKUP(C183,Cenník[[KódN]:[JC]],2,0),"")</f>
        <v>4.0699999999999994</v>
      </c>
      <c r="F183" s="44"/>
      <c r="G183" s="45">
        <f t="shared" si="32"/>
        <v>0</v>
      </c>
      <c r="H183" s="30"/>
      <c r="I183" s="41">
        <v>6535</v>
      </c>
      <c r="J183" s="42" t="str">
        <f>IFERROR(VLOOKUP(I183,Cenník[[Kód]:[Názov]],2,0),"")</f>
        <v>Papier A3 80g tmavomodrý</v>
      </c>
      <c r="K183" s="43">
        <f>IFERROR(VLOOKUP(I183,Cenník[[KódN]:[JC]],2,0),"")</f>
        <v>0.12</v>
      </c>
      <c r="L183" s="44"/>
      <c r="M183" s="45">
        <f t="shared" si="28"/>
        <v>0</v>
      </c>
      <c r="N183" s="30"/>
      <c r="O183" s="50"/>
    </row>
    <row r="184" spans="1:15" ht="12.75" customHeight="1" x14ac:dyDescent="0.2">
      <c r="A184" s="50"/>
      <c r="B184" s="30"/>
      <c r="C184" s="41">
        <v>3907</v>
      </c>
      <c r="D184" s="42" t="str">
        <f>IFERROR(VLOOKUP(C184,Cenník[[Kód]:[Názov]],2,0),"")</f>
        <v>Pohár na štetce Milan</v>
      </c>
      <c r="E184" s="43">
        <f>IFERROR(VLOOKUP(C184,Cenník[[KódN]:[JC]],2,0),"")</f>
        <v>2.38</v>
      </c>
      <c r="F184" s="44"/>
      <c r="G184" s="45">
        <f t="shared" si="32"/>
        <v>0</v>
      </c>
      <c r="H184" s="30"/>
      <c r="I184" s="41">
        <v>6536</v>
      </c>
      <c r="J184" s="42" t="str">
        <f>IFERROR(VLOOKUP(I184,Cenník[[Kód]:[Názov]],2,0),"")</f>
        <v>Papier A3 80g svetlozelený</v>
      </c>
      <c r="K184" s="43">
        <f>IFERROR(VLOOKUP(I184,Cenník[[KódN]:[JC]],2,0),"")</f>
        <v>0.12</v>
      </c>
      <c r="L184" s="44"/>
      <c r="M184" s="45">
        <f t="shared" si="28"/>
        <v>0</v>
      </c>
      <c r="N184" s="30"/>
      <c r="O184" s="50"/>
    </row>
    <row r="185" spans="1:15" ht="12.75" customHeight="1" x14ac:dyDescent="0.2">
      <c r="A185" s="50"/>
      <c r="B185" s="30"/>
      <c r="C185" s="37" t="s">
        <v>130</v>
      </c>
      <c r="D185" s="38"/>
      <c r="E185" s="39"/>
      <c r="F185" s="40"/>
      <c r="G185" s="39"/>
      <c r="H185" s="30"/>
      <c r="I185" s="41">
        <v>6537</v>
      </c>
      <c r="J185" s="42" t="str">
        <f>IFERROR(VLOOKUP(I185,Cenník[[Kód]:[Názov]],2,0),"")</f>
        <v>Papier A3 80g svetlomodrý</v>
      </c>
      <c r="K185" s="43">
        <f>IFERROR(VLOOKUP(I185,Cenník[[KódN]:[JC]],2,0),"")</f>
        <v>0.12</v>
      </c>
      <c r="L185" s="44"/>
      <c r="M185" s="45">
        <f t="shared" si="28"/>
        <v>0</v>
      </c>
      <c r="N185" s="30"/>
      <c r="O185" s="50"/>
    </row>
    <row r="186" spans="1:15" ht="12.75" customHeight="1" x14ac:dyDescent="0.2">
      <c r="A186" s="50"/>
      <c r="B186" s="30"/>
      <c r="C186" s="41">
        <v>3902</v>
      </c>
      <c r="D186" s="42" t="str">
        <f>IFERROR(VLOOKUP(C186,Cenník[[Kód]:[Názov]],2,0),"")</f>
        <v>Prstové farby KOH sada 6ks</v>
      </c>
      <c r="E186" s="43">
        <f>IFERROR(VLOOKUP(C186,Cenník[[KódN]:[JC]],2,0),"")</f>
        <v>15.2</v>
      </c>
      <c r="F186" s="44"/>
      <c r="G186" s="45">
        <f t="shared" ref="G186:G187" si="33">F186*E186</f>
        <v>0</v>
      </c>
      <c r="H186" s="30"/>
      <c r="I186" s="41">
        <v>6538</v>
      </c>
      <c r="J186" s="42" t="str">
        <f>IFERROR(VLOOKUP(I186,Cenník[[Kód]:[Názov]],2,0),"")</f>
        <v>Papier A3 80g ružový</v>
      </c>
      <c r="K186" s="43">
        <f>IFERROR(VLOOKUP(I186,Cenník[[KódN]:[JC]],2,0),"")</f>
        <v>0.12</v>
      </c>
      <c r="L186" s="44"/>
      <c r="M186" s="45">
        <f t="shared" si="28"/>
        <v>0</v>
      </c>
      <c r="N186" s="30"/>
      <c r="O186" s="50"/>
    </row>
    <row r="187" spans="1:15" ht="12.75" customHeight="1" x14ac:dyDescent="0.2">
      <c r="A187" s="50"/>
      <c r="B187" s="30"/>
      <c r="C187" s="41">
        <v>3903</v>
      </c>
      <c r="D187" s="42" t="str">
        <f>IFERROR(VLOOKUP(C187,Cenník[[Kód]:[Názov]],2,0),"")</f>
        <v>Farby prstové Milan sada 6ks</v>
      </c>
      <c r="E187" s="43">
        <f>IFERROR(VLOOKUP(C187,Cenník[[KódN]:[JC]],2,0),"")</f>
        <v>5.3199999999999994</v>
      </c>
      <c r="F187" s="44"/>
      <c r="G187" s="45">
        <f t="shared" si="33"/>
        <v>0</v>
      </c>
      <c r="H187" s="30"/>
      <c r="I187" s="41">
        <v>6539</v>
      </c>
      <c r="J187" s="42" t="str">
        <f>IFERROR(VLOOKUP(I187,Cenník[[Kód]:[Názov]],2,0),"")</f>
        <v>Papier A3 80g oranžový</v>
      </c>
      <c r="K187" s="43">
        <f>IFERROR(VLOOKUP(I187,Cenník[[KódN]:[JC]],2,0),"")</f>
        <v>0.12</v>
      </c>
      <c r="L187" s="44"/>
      <c r="M187" s="45">
        <f t="shared" si="25"/>
        <v>0</v>
      </c>
      <c r="N187" s="30"/>
      <c r="O187" s="50"/>
    </row>
    <row r="188" spans="1:15" ht="12.75" customHeight="1" x14ac:dyDescent="0.2">
      <c r="A188" s="50"/>
      <c r="B188" s="30"/>
      <c r="C188" s="37" t="s">
        <v>142</v>
      </c>
      <c r="D188" s="38"/>
      <c r="E188" s="39"/>
      <c r="F188" s="40"/>
      <c r="G188" s="39"/>
      <c r="H188" s="30"/>
      <c r="I188" s="37" t="s">
        <v>80</v>
      </c>
      <c r="J188" s="38"/>
      <c r="K188" s="39"/>
      <c r="L188" s="40"/>
      <c r="M188" s="39"/>
      <c r="N188" s="30"/>
      <c r="O188" s="50"/>
    </row>
    <row r="189" spans="1:15" ht="12.75" customHeight="1" x14ac:dyDescent="0.2">
      <c r="A189" s="50"/>
      <c r="B189" s="30"/>
      <c r="C189" s="41">
        <v>4448</v>
      </c>
      <c r="D189" s="42" t="str">
        <f>IFERROR(VLOOKUP(C189,Cenník[[Kód]:[Názov]],2,0),"")</f>
        <v>Lep.tyč.tuhá Pritt 10g</v>
      </c>
      <c r="E189" s="43">
        <f>IFERROR(VLOOKUP(C189,Cenník[[KódN]:[JC]],2,0),"")</f>
        <v>1.06</v>
      </c>
      <c r="F189" s="44"/>
      <c r="G189" s="45">
        <f t="shared" ref="G189:G199" si="34">F189*E189</f>
        <v>0</v>
      </c>
      <c r="H189" s="30"/>
      <c r="I189" s="41">
        <v>3365</v>
      </c>
      <c r="J189" s="42" t="str">
        <f>IFERROR(VLOOKUP(I189,Cenník[[Kód]:[Názov]],2,0),"")</f>
        <v>Dvojhárok A4 linajkový 10ks</v>
      </c>
      <c r="K189" s="43">
        <f>IFERROR(VLOOKUP(I189,Cenník[[KódN]:[JC]],2,0),"")</f>
        <v>0.62</v>
      </c>
      <c r="L189" s="44"/>
      <c r="M189" s="45">
        <f t="shared" ref="M189:M191" si="35">L189*K189</f>
        <v>0</v>
      </c>
      <c r="N189" s="30"/>
      <c r="O189" s="50"/>
    </row>
    <row r="190" spans="1:15" ht="12.75" customHeight="1" x14ac:dyDescent="0.2">
      <c r="A190" s="50"/>
      <c r="B190" s="30"/>
      <c r="C190" s="41">
        <v>4449</v>
      </c>
      <c r="D190" s="42" t="str">
        <f>IFERROR(VLOOKUP(C190,Cenník[[Kód]:[Názov]],2,0),"")</f>
        <v>Lep.tyč.tuhá Pritt 20g</v>
      </c>
      <c r="E190" s="43">
        <f>IFERROR(VLOOKUP(C190,Cenník[[KódN]:[JC]],2,0),"")</f>
        <v>1.78</v>
      </c>
      <c r="F190" s="44"/>
      <c r="G190" s="45">
        <f t="shared" si="34"/>
        <v>0</v>
      </c>
      <c r="H190" s="30"/>
      <c r="I190" s="41">
        <v>3360</v>
      </c>
      <c r="J190" s="42" t="str">
        <f>IFERROR(VLOOKUP(I190,Cenník[[Kód]:[Názov]],2,0),"")</f>
        <v>Dvojhárok A4 čistý 10ks</v>
      </c>
      <c r="K190" s="43">
        <f>IFERROR(VLOOKUP(I190,Cenník[[KódN]:[JC]],2,0),"")</f>
        <v>0.62</v>
      </c>
      <c r="L190" s="44"/>
      <c r="M190" s="45">
        <f t="shared" si="35"/>
        <v>0</v>
      </c>
      <c r="N190" s="30"/>
      <c r="O190" s="50"/>
    </row>
    <row r="191" spans="1:15" ht="12.75" customHeight="1" x14ac:dyDescent="0.2">
      <c r="A191" s="50"/>
      <c r="B191" s="30"/>
      <c r="C191" s="41">
        <v>4450</v>
      </c>
      <c r="D191" s="42" t="str">
        <f>IFERROR(VLOOKUP(C191,Cenník[[Kód]:[Názov]],2,0),"")</f>
        <v>Lep.tyč.tuhá Pritt 40g</v>
      </c>
      <c r="E191" s="43">
        <f>IFERROR(VLOOKUP(C191,Cenník[[KódN]:[JC]],2,0),"")</f>
        <v>2.87</v>
      </c>
      <c r="F191" s="44"/>
      <c r="G191" s="45">
        <f t="shared" si="34"/>
        <v>0</v>
      </c>
      <c r="H191" s="30"/>
      <c r="I191" s="41">
        <v>3370</v>
      </c>
      <c r="J191" s="42" t="str">
        <f>IFERROR(VLOOKUP(I191,Cenník[[Kód]:[Názov]],2,0),"")</f>
        <v>Dvojhárok A4 štvorčekový 10ks</v>
      </c>
      <c r="K191" s="43">
        <f>IFERROR(VLOOKUP(I191,Cenník[[KódN]:[JC]],2,0),"")</f>
        <v>0.62</v>
      </c>
      <c r="L191" s="44"/>
      <c r="M191" s="45">
        <f t="shared" si="35"/>
        <v>0</v>
      </c>
      <c r="N191" s="30"/>
      <c r="O191" s="50"/>
    </row>
    <row r="192" spans="1:15" ht="12.75" customHeight="1" x14ac:dyDescent="0.2">
      <c r="A192" s="50"/>
      <c r="B192" s="30"/>
      <c r="C192" s="41">
        <v>4456</v>
      </c>
      <c r="D192" s="42" t="str">
        <f>IFERROR(VLOOKUP(C192,Cenník[[Kód]:[Názov]],2,0),"")</f>
        <v>Lep.tyč.tekutá Pritt Pen 40ml</v>
      </c>
      <c r="E192" s="43">
        <f>IFERROR(VLOOKUP(C192,Cenník[[KódN]:[JC]],2,0),"")</f>
        <v>1.96</v>
      </c>
      <c r="F192" s="44"/>
      <c r="G192" s="45">
        <f t="shared" si="34"/>
        <v>0</v>
      </c>
      <c r="H192" s="30"/>
      <c r="I192" s="37" t="s">
        <v>546</v>
      </c>
      <c r="J192" s="38"/>
      <c r="K192" s="39"/>
      <c r="L192" s="40"/>
      <c r="M192" s="39"/>
      <c r="N192" s="30"/>
      <c r="O192" s="50"/>
    </row>
    <row r="193" spans="1:15" ht="12.75" customHeight="1" x14ac:dyDescent="0.2">
      <c r="A193" s="50"/>
      <c r="B193" s="30"/>
      <c r="C193" s="41">
        <v>4445</v>
      </c>
      <c r="D193" s="42" t="str">
        <f>IFERROR(VLOOKUP(C193,Cenník[[Kód]:[Názov]],2,0),"")</f>
        <v>Lepiaca pasta KOH 50ml</v>
      </c>
      <c r="E193" s="43">
        <f>IFERROR(VLOOKUP(C193,Cenník[[KódN]:[JC]],2,0),"")</f>
        <v>0.74</v>
      </c>
      <c r="F193" s="44"/>
      <c r="G193" s="45">
        <f t="shared" si="34"/>
        <v>0</v>
      </c>
      <c r="H193" s="30"/>
      <c r="I193" s="41">
        <v>3771</v>
      </c>
      <c r="J193" s="42" t="str">
        <f>IFERROR(VLOOKUP(I193,Cenník[[Kód]:[Názov]],2,0),"")</f>
        <v>Kniha zázn. A4 linajková 96l.</v>
      </c>
      <c r="K193" s="43">
        <f>IFERROR(VLOOKUP(I193,Cenník[[KódN]:[JC]],2,0),"")</f>
        <v>3.76</v>
      </c>
      <c r="L193" s="44"/>
      <c r="M193" s="45">
        <f t="shared" ref="M193:M205" si="36">L193*K193</f>
        <v>0</v>
      </c>
      <c r="N193" s="30"/>
      <c r="O193" s="50"/>
    </row>
    <row r="194" spans="1:15" ht="12.75" customHeight="1" x14ac:dyDescent="0.2">
      <c r="A194" s="50"/>
      <c r="B194" s="30"/>
      <c r="C194" s="41">
        <v>4451</v>
      </c>
      <c r="D194" s="42" t="str">
        <f>IFERROR(VLOOKUP(C194,Cenník[[Kód]:[Názov]],2,0),"")</f>
        <v>Lep.uni. Pritt Gamafix 100g</v>
      </c>
      <c r="E194" s="43">
        <f>IFERROR(VLOOKUP(C194,Cenník[[KódN]:[JC]],2,0),"")</f>
        <v>2.1800000000000002</v>
      </c>
      <c r="F194" s="44"/>
      <c r="G194" s="45">
        <f t="shared" si="34"/>
        <v>0</v>
      </c>
      <c r="H194" s="30"/>
      <c r="I194" s="41">
        <v>3770</v>
      </c>
      <c r="J194" s="42" t="str">
        <f>IFERROR(VLOOKUP(I194,Cenník[[Kód]:[Názov]],2,0),"")</f>
        <v>Kniha zázn. A4 čistá 96l.</v>
      </c>
      <c r="K194" s="43">
        <f>IFERROR(VLOOKUP(I194,Cenník[[KódN]:[JC]],2,0),"")</f>
        <v>3.76</v>
      </c>
      <c r="L194" s="44"/>
      <c r="M194" s="45">
        <f t="shared" si="36"/>
        <v>0</v>
      </c>
      <c r="N194" s="30"/>
      <c r="O194" s="50"/>
    </row>
    <row r="195" spans="1:15" ht="12.75" customHeight="1" x14ac:dyDescent="0.2">
      <c r="A195" s="50"/>
      <c r="B195" s="30"/>
      <c r="C195" s="41">
        <v>4457</v>
      </c>
      <c r="D195" s="42" t="str">
        <f>IFERROR(VLOOKUP(C195,Cenník[[Kód]:[Názov]],2,0),"")</f>
        <v>Lep.disp. Pritt Školák 75g</v>
      </c>
      <c r="E195" s="43">
        <f>IFERROR(VLOOKUP(C195,Cenník[[KódN]:[JC]],2,0),"")</f>
        <v>1.73</v>
      </c>
      <c r="F195" s="44"/>
      <c r="G195" s="45">
        <f t="shared" si="34"/>
        <v>0</v>
      </c>
      <c r="H195" s="30"/>
      <c r="I195" s="41">
        <v>3772</v>
      </c>
      <c r="J195" s="42" t="str">
        <f>IFERROR(VLOOKUP(I195,Cenník[[Kód]:[Názov]],2,0),"")</f>
        <v>Kniha zázn. A4 štvorčeková 96l.</v>
      </c>
      <c r="K195" s="43">
        <f>IFERROR(VLOOKUP(I195,Cenník[[KódN]:[JC]],2,0),"")</f>
        <v>3.76</v>
      </c>
      <c r="L195" s="44"/>
      <c r="M195" s="45">
        <f t="shared" si="36"/>
        <v>0</v>
      </c>
      <c r="N195" s="30"/>
      <c r="O195" s="50"/>
    </row>
    <row r="196" spans="1:15" ht="12.75" customHeight="1" x14ac:dyDescent="0.2">
      <c r="A196" s="50"/>
      <c r="B196" s="30"/>
      <c r="C196" s="41">
        <v>4458</v>
      </c>
      <c r="D196" s="42" t="str">
        <f>IFERROR(VLOOKUP(C196,Cenník[[Kód]:[Názov]],2,0),"")</f>
        <v>Lep.tek. Pritt Klovatina 100g</v>
      </c>
      <c r="E196" s="43">
        <f>IFERROR(VLOOKUP(C196,Cenník[[KódN]:[JC]],2,0),"")</f>
        <v>2.69</v>
      </c>
      <c r="F196" s="44"/>
      <c r="G196" s="45">
        <f t="shared" si="34"/>
        <v>0</v>
      </c>
      <c r="H196" s="30"/>
      <c r="I196" s="41">
        <v>3774</v>
      </c>
      <c r="J196" s="42" t="str">
        <f>IFERROR(VLOOKUP(I196,Cenník[[Kód]:[Názov]],2,0),"")</f>
        <v>Kniha zázn. A4 linajková 144l.</v>
      </c>
      <c r="K196" s="43">
        <f>IFERROR(VLOOKUP(I196,Cenník[[KódN]:[JC]],2,0),"")</f>
        <v>5.56</v>
      </c>
      <c r="L196" s="44"/>
      <c r="M196" s="45">
        <f t="shared" si="36"/>
        <v>0</v>
      </c>
      <c r="N196" s="30"/>
      <c r="O196" s="50"/>
    </row>
    <row r="197" spans="1:15" ht="12.75" customHeight="1" x14ac:dyDescent="0.2">
      <c r="A197" s="50"/>
      <c r="B197" s="30"/>
      <c r="C197" s="41">
        <v>4452</v>
      </c>
      <c r="D197" s="42" t="str">
        <f>IFERROR(VLOOKUP(C197,Cenník[[Kód]:[Názov]],2,0),"")</f>
        <v>Lep.uni. Herkulules 130g</v>
      </c>
      <c r="E197" s="43">
        <f>IFERROR(VLOOKUP(C197,Cenník[[KódN]:[JC]],2,0),"")</f>
        <v>3.47</v>
      </c>
      <c r="F197" s="44"/>
      <c r="G197" s="45">
        <f t="shared" si="34"/>
        <v>0</v>
      </c>
      <c r="H197" s="30"/>
      <c r="I197" s="41">
        <v>3777</v>
      </c>
      <c r="J197" s="42" t="str">
        <f>IFERROR(VLOOKUP(I197,Cenník[[Kód]:[Názov]],2,0),"")</f>
        <v>Kniha zázn. A4 linajková 192l.</v>
      </c>
      <c r="K197" s="43">
        <f>IFERROR(VLOOKUP(I197,Cenník[[KódN]:[JC]],2,0),"")</f>
        <v>6.88</v>
      </c>
      <c r="L197" s="44"/>
      <c r="M197" s="45">
        <f t="shared" si="36"/>
        <v>0</v>
      </c>
      <c r="N197" s="30"/>
      <c r="O197" s="50"/>
    </row>
    <row r="198" spans="1:15" ht="12.75" customHeight="1" x14ac:dyDescent="0.2">
      <c r="A198" s="50"/>
      <c r="B198" s="30"/>
      <c r="C198" s="41">
        <v>4453</v>
      </c>
      <c r="D198" s="42" t="str">
        <f>IFERROR(VLOOKUP(C198,Cenník[[Kód]:[Názov]],2,0),"")</f>
        <v>Lep.uni. Herkulules 250g</v>
      </c>
      <c r="E198" s="43">
        <f>IFERROR(VLOOKUP(C198,Cenník[[KódN]:[JC]],2,0),"")</f>
        <v>4.38</v>
      </c>
      <c r="F198" s="44"/>
      <c r="G198" s="45">
        <f t="shared" si="34"/>
        <v>0</v>
      </c>
      <c r="H198" s="30"/>
      <c r="I198" s="41">
        <v>3781</v>
      </c>
      <c r="J198" s="42" t="str">
        <f>IFERROR(VLOOKUP(I198,Cenník[[Kód]:[Názov]],2,0),"")</f>
        <v>Kniha zázn. A5 linajková 96l.</v>
      </c>
      <c r="K198" s="43">
        <f>IFERROR(VLOOKUP(I198,Cenník[[KódN]:[JC]],2,0),"")</f>
        <v>2.4</v>
      </c>
      <c r="L198" s="44"/>
      <c r="M198" s="45">
        <f t="shared" si="36"/>
        <v>0</v>
      </c>
      <c r="N198" s="30"/>
      <c r="O198" s="50"/>
    </row>
    <row r="199" spans="1:15" ht="12.75" customHeight="1" x14ac:dyDescent="0.2">
      <c r="A199" s="50"/>
      <c r="B199" s="30"/>
      <c r="C199" s="41">
        <v>4446</v>
      </c>
      <c r="D199" s="42" t="str">
        <f>IFERROR(VLOOKUP(C199,Cenník[[Kód]:[Názov]],2,0),"")</f>
        <v>Lep.disp. Wurstol 120ml</v>
      </c>
      <c r="E199" s="43">
        <f>IFERROR(VLOOKUP(C199,Cenník[[KódN]:[JC]],2,0),"")</f>
        <v>2.44</v>
      </c>
      <c r="F199" s="44"/>
      <c r="G199" s="45">
        <f t="shared" si="34"/>
        <v>0</v>
      </c>
      <c r="H199" s="30"/>
      <c r="I199" s="41">
        <v>3780</v>
      </c>
      <c r="J199" s="42" t="str">
        <f>IFERROR(VLOOKUP(I199,Cenník[[Kód]:[Názov]],2,0),"")</f>
        <v>Kniha zázn. A5 čistá 96l.</v>
      </c>
      <c r="K199" s="43">
        <f>IFERROR(VLOOKUP(I199,Cenník[[KódN]:[JC]],2,0),"")</f>
        <v>2.4</v>
      </c>
      <c r="L199" s="44"/>
      <c r="M199" s="45">
        <f t="shared" si="36"/>
        <v>0</v>
      </c>
      <c r="N199" s="30"/>
      <c r="O199" s="50"/>
    </row>
    <row r="200" spans="1:15" ht="12.75" customHeight="1" x14ac:dyDescent="0.2">
      <c r="A200" s="50"/>
      <c r="B200" s="30"/>
      <c r="C200" s="37" t="s">
        <v>153</v>
      </c>
      <c r="D200" s="38"/>
      <c r="E200" s="39"/>
      <c r="F200" s="40"/>
      <c r="G200" s="39"/>
      <c r="H200" s="30"/>
      <c r="I200" s="41">
        <v>3782</v>
      </c>
      <c r="J200" s="42" t="str">
        <f>IFERROR(VLOOKUP(I200,Cenník[[Kód]:[Názov]],2,0),"")</f>
        <v>Kniha zázn. A5 štvorčeková 96l.</v>
      </c>
      <c r="K200" s="43">
        <f>IFERROR(VLOOKUP(I200,Cenník[[KódN]:[JC]],2,0),"")</f>
        <v>2.4</v>
      </c>
      <c r="L200" s="44"/>
      <c r="M200" s="45">
        <f t="shared" si="36"/>
        <v>0</v>
      </c>
      <c r="N200" s="30"/>
      <c r="O200" s="50"/>
    </row>
    <row r="201" spans="1:15" ht="12.75" customHeight="1" x14ac:dyDescent="0.2">
      <c r="A201" s="50"/>
      <c r="B201" s="30"/>
      <c r="C201" s="41">
        <v>3841</v>
      </c>
      <c r="D201" s="42" t="str">
        <f>IFERROR(VLOOKUP(C201,Cenník[[Kód]:[Názov]],2,0),"")</f>
        <v>Štetec KOH guľatý 2</v>
      </c>
      <c r="E201" s="43">
        <f>IFERROR(VLOOKUP(C201,Cenník[[KódN]:[JC]],2,0),"")</f>
        <v>0.68</v>
      </c>
      <c r="F201" s="44"/>
      <c r="G201" s="45">
        <f t="shared" ref="G201:G215" si="37">F201*E201</f>
        <v>0</v>
      </c>
      <c r="H201" s="30"/>
      <c r="I201" s="41">
        <v>3784</v>
      </c>
      <c r="J201" s="42" t="str">
        <f>IFERROR(VLOOKUP(I201,Cenník[[Kód]:[Názov]],2,0),"")</f>
        <v>Kniha zázn. A5 linajková 144l.</v>
      </c>
      <c r="K201" s="43">
        <f>IFERROR(VLOOKUP(I201,Cenník[[KódN]:[JC]],2,0),"")</f>
        <v>3.48</v>
      </c>
      <c r="L201" s="44"/>
      <c r="M201" s="45">
        <f t="shared" si="36"/>
        <v>0</v>
      </c>
      <c r="N201" s="30"/>
      <c r="O201" s="50"/>
    </row>
    <row r="202" spans="1:15" ht="12.75" customHeight="1" x14ac:dyDescent="0.2">
      <c r="A202" s="50"/>
      <c r="B202" s="30"/>
      <c r="C202" s="41">
        <v>3843</v>
      </c>
      <c r="D202" s="42" t="str">
        <f>IFERROR(VLOOKUP(C202,Cenník[[Kód]:[Názov]],2,0),"")</f>
        <v>Štetec KOH guľatý 4</v>
      </c>
      <c r="E202" s="43">
        <f>IFERROR(VLOOKUP(C202,Cenník[[KódN]:[JC]],2,0),"")</f>
        <v>0.7</v>
      </c>
      <c r="F202" s="44"/>
      <c r="G202" s="45">
        <f t="shared" si="37"/>
        <v>0</v>
      </c>
      <c r="H202" s="30"/>
      <c r="I202" s="41">
        <v>3787</v>
      </c>
      <c r="J202" s="42" t="str">
        <f>IFERROR(VLOOKUP(I202,Cenník[[Kód]:[Názov]],2,0),"")</f>
        <v>Kniha zázn. A5 linajková 192l.</v>
      </c>
      <c r="K202" s="43">
        <f>IFERROR(VLOOKUP(I202,Cenník[[KódN]:[JC]],2,0),"")</f>
        <v>4.24</v>
      </c>
      <c r="L202" s="44"/>
      <c r="M202" s="45">
        <f t="shared" si="36"/>
        <v>0</v>
      </c>
      <c r="N202" s="30"/>
      <c r="O202" s="50"/>
    </row>
    <row r="203" spans="1:15" ht="12.75" customHeight="1" x14ac:dyDescent="0.2">
      <c r="A203" s="50"/>
      <c r="B203" s="30"/>
      <c r="C203" s="41">
        <v>3845</v>
      </c>
      <c r="D203" s="42" t="str">
        <f>IFERROR(VLOOKUP(C203,Cenník[[Kód]:[Názov]],2,0),"")</f>
        <v>Štetec KOH guľatý 6</v>
      </c>
      <c r="E203" s="43">
        <f>IFERROR(VLOOKUP(C203,Cenník[[KódN]:[JC]],2,0),"")</f>
        <v>0.82</v>
      </c>
      <c r="F203" s="44"/>
      <c r="G203" s="45">
        <f t="shared" si="37"/>
        <v>0</v>
      </c>
      <c r="H203" s="30"/>
      <c r="I203" s="41">
        <v>3791</v>
      </c>
      <c r="J203" s="42" t="str">
        <f>IFERROR(VLOOKUP(I203,Cenník[[Kód]:[Názov]],2,0),"")</f>
        <v>Kniha zázn. A6 linajková 96l.</v>
      </c>
      <c r="K203" s="43">
        <f>IFERROR(VLOOKUP(I203,Cenník[[KódN]:[JC]],2,0),"")</f>
        <v>1.86</v>
      </c>
      <c r="L203" s="44"/>
      <c r="M203" s="45">
        <f t="shared" si="36"/>
        <v>0</v>
      </c>
      <c r="N203" s="30"/>
      <c r="O203" s="50"/>
    </row>
    <row r="204" spans="1:15" ht="12.75" customHeight="1" x14ac:dyDescent="0.2">
      <c r="A204" s="50"/>
      <c r="B204" s="30"/>
      <c r="C204" s="41">
        <v>3850</v>
      </c>
      <c r="D204" s="42" t="str">
        <f>IFERROR(VLOOKUP(C204,Cenník[[Kód]:[Názov]],2,0),"")</f>
        <v>Štetec KOH guľatý 8</v>
      </c>
      <c r="E204" s="43">
        <f>IFERROR(VLOOKUP(C204,Cenník[[KódN]:[JC]],2,0),"")</f>
        <v>0.9</v>
      </c>
      <c r="F204" s="44"/>
      <c r="G204" s="45">
        <f t="shared" si="37"/>
        <v>0</v>
      </c>
      <c r="H204" s="30"/>
      <c r="I204" s="41">
        <v>3790</v>
      </c>
      <c r="J204" s="42" t="str">
        <f>IFERROR(VLOOKUP(I204,Cenník[[Kód]:[Názov]],2,0),"")</f>
        <v>Kniha zázn. A6 čistá 96l.</v>
      </c>
      <c r="K204" s="43">
        <f>IFERROR(VLOOKUP(I204,Cenník[[KódN]:[JC]],2,0),"")</f>
        <v>1.86</v>
      </c>
      <c r="L204" s="44"/>
      <c r="M204" s="45">
        <f t="shared" si="36"/>
        <v>0</v>
      </c>
      <c r="N204" s="30"/>
      <c r="O204" s="50"/>
    </row>
    <row r="205" spans="1:15" ht="12.75" customHeight="1" x14ac:dyDescent="0.2">
      <c r="A205" s="50"/>
      <c r="B205" s="30"/>
      <c r="C205" s="41">
        <v>3851</v>
      </c>
      <c r="D205" s="42" t="str">
        <f>IFERROR(VLOOKUP(C205,Cenník[[Kód]:[Názov]],2,0),"")</f>
        <v>Štetec KOH guľatý 10</v>
      </c>
      <c r="E205" s="43">
        <f>IFERROR(VLOOKUP(C205,Cenník[[KódN]:[JC]],2,0),"")</f>
        <v>1.02</v>
      </c>
      <c r="F205" s="44"/>
      <c r="G205" s="45">
        <f t="shared" si="37"/>
        <v>0</v>
      </c>
      <c r="H205" s="30"/>
      <c r="I205" s="41">
        <v>3792</v>
      </c>
      <c r="J205" s="42" t="str">
        <f>IFERROR(VLOOKUP(I205,Cenník[[Kód]:[Názov]],2,0),"")</f>
        <v>Kniha zázn. A6 štvorčeková 96l.</v>
      </c>
      <c r="K205" s="43">
        <f>IFERROR(VLOOKUP(I205,Cenník[[KódN]:[JC]],2,0),"")</f>
        <v>1.86</v>
      </c>
      <c r="L205" s="44"/>
      <c r="M205" s="45">
        <f t="shared" si="36"/>
        <v>0</v>
      </c>
      <c r="N205" s="30"/>
      <c r="O205" s="50"/>
    </row>
    <row r="206" spans="1:15" ht="12.75" customHeight="1" x14ac:dyDescent="0.2">
      <c r="A206" s="50"/>
      <c r="B206" s="30"/>
      <c r="C206" s="41">
        <v>3854</v>
      </c>
      <c r="D206" s="42" t="str">
        <f>IFERROR(VLOOKUP(C206,Cenník[[Kód]:[Názov]],2,0),"")</f>
        <v>Štetec KOH guľatý 12</v>
      </c>
      <c r="E206" s="43">
        <f>IFERROR(VLOOKUP(C206,Cenník[[KódN]:[JC]],2,0),"")</f>
        <v>1.1499999999999999</v>
      </c>
      <c r="F206" s="44"/>
      <c r="G206" s="45">
        <f t="shared" si="37"/>
        <v>0</v>
      </c>
      <c r="H206" s="30"/>
      <c r="I206" s="37" t="s">
        <v>138</v>
      </c>
      <c r="J206" s="38"/>
      <c r="K206" s="39"/>
      <c r="L206" s="40"/>
      <c r="M206" s="39"/>
      <c r="N206" s="30"/>
      <c r="O206" s="50"/>
    </row>
    <row r="207" spans="1:15" ht="12.75" customHeight="1" x14ac:dyDescent="0.2">
      <c r="A207" s="50"/>
      <c r="B207" s="30"/>
      <c r="C207" s="41">
        <v>3847</v>
      </c>
      <c r="D207" s="42" t="str">
        <f>IFERROR(VLOOKUP(C207,Cenník[[Kód]:[Názov]],2,0),"")</f>
        <v>Štetec KOH plochý 0</v>
      </c>
      <c r="E207" s="43">
        <f>IFERROR(VLOOKUP(C207,Cenník[[KódN]:[JC]],2,0),"")</f>
        <v>0.62</v>
      </c>
      <c r="F207" s="44"/>
      <c r="G207" s="45">
        <f t="shared" si="37"/>
        <v>0</v>
      </c>
      <c r="H207" s="30"/>
      <c r="I207" s="41">
        <v>4593</v>
      </c>
      <c r="J207" s="42" t="str">
        <f>IFERROR(VLOOKUP(I207,Cenník[[Kód]:[Názov]],2,0),"")</f>
        <v>Papier krepový 10 farieb</v>
      </c>
      <c r="K207" s="43">
        <f>IFERROR(VLOOKUP(I207,Cenník[[KódN]:[JC]],2,0),"")</f>
        <v>6.68</v>
      </c>
      <c r="L207" s="44"/>
      <c r="M207" s="45">
        <f t="shared" ref="M207:M216" si="38">L207*K207</f>
        <v>0</v>
      </c>
      <c r="N207" s="30"/>
      <c r="O207" s="50"/>
    </row>
    <row r="208" spans="1:15" ht="12.75" customHeight="1" x14ac:dyDescent="0.2">
      <c r="A208" s="50"/>
      <c r="B208" s="30"/>
      <c r="C208" s="41">
        <v>3848</v>
      </c>
      <c r="D208" s="42" t="str">
        <f>IFERROR(VLOOKUP(C208,Cenník[[Kód]:[Názov]],2,0),"")</f>
        <v>Štetec KOH plochý 2</v>
      </c>
      <c r="E208" s="43">
        <f>IFERROR(VLOOKUP(C208,Cenník[[KódN]:[JC]],2,0),"")</f>
        <v>0.6</v>
      </c>
      <c r="F208" s="44"/>
      <c r="G208" s="45">
        <f t="shared" si="37"/>
        <v>0</v>
      </c>
      <c r="H208" s="30"/>
      <c r="I208" s="41">
        <v>4973</v>
      </c>
      <c r="J208" s="42" t="str">
        <f>IFERROR(VLOOKUP(I208,Cenník[[Kód]:[Názov]],2,0),"")</f>
        <v>Papier krepový biely</v>
      </c>
      <c r="K208" s="43">
        <f>IFERROR(VLOOKUP(I208,Cenník[[KódN]:[JC]],2,0),"")</f>
        <v>0.68</v>
      </c>
      <c r="L208" s="44"/>
      <c r="M208" s="45">
        <f t="shared" si="38"/>
        <v>0</v>
      </c>
      <c r="N208" s="30"/>
      <c r="O208" s="50"/>
    </row>
    <row r="209" spans="1:15" ht="12.75" customHeight="1" x14ac:dyDescent="0.2">
      <c r="A209" s="50"/>
      <c r="B209" s="30"/>
      <c r="C209" s="41">
        <v>3842</v>
      </c>
      <c r="D209" s="42" t="str">
        <f>IFERROR(VLOOKUP(C209,Cenník[[Kód]:[Názov]],2,0),"")</f>
        <v>Štetec KOH plochý 4</v>
      </c>
      <c r="E209" s="43">
        <f>IFERROR(VLOOKUP(C209,Cenník[[KódN]:[JC]],2,0),"")</f>
        <v>0.62</v>
      </c>
      <c r="F209" s="44"/>
      <c r="G209" s="45">
        <f t="shared" si="37"/>
        <v>0</v>
      </c>
      <c r="H209" s="30"/>
      <c r="I209" s="41">
        <v>4971</v>
      </c>
      <c r="J209" s="42" t="str">
        <f>IFERROR(VLOOKUP(I209,Cenník[[Kód]:[Názov]],2,0),"")</f>
        <v>Papier krepový červený</v>
      </c>
      <c r="K209" s="43">
        <f>IFERROR(VLOOKUP(I209,Cenník[[KódN]:[JC]],2,0),"")</f>
        <v>0.68</v>
      </c>
      <c r="L209" s="44"/>
      <c r="M209" s="45">
        <f t="shared" si="38"/>
        <v>0</v>
      </c>
      <c r="N209" s="30"/>
      <c r="O209" s="50"/>
    </row>
    <row r="210" spans="1:15" ht="12.75" customHeight="1" x14ac:dyDescent="0.2">
      <c r="A210" s="50"/>
      <c r="B210" s="30"/>
      <c r="C210" s="41">
        <v>3846</v>
      </c>
      <c r="D210" s="42" t="str">
        <f>IFERROR(VLOOKUP(C210,Cenník[[Kód]:[Názov]],2,0),"")</f>
        <v>Štetec KOH plochý 6</v>
      </c>
      <c r="E210" s="43">
        <f>IFERROR(VLOOKUP(C210,Cenník[[KódN]:[JC]],2,0),"")</f>
        <v>0.72</v>
      </c>
      <c r="F210" s="44"/>
      <c r="G210" s="45">
        <f t="shared" si="37"/>
        <v>0</v>
      </c>
      <c r="H210" s="30"/>
      <c r="I210" s="41">
        <v>4972</v>
      </c>
      <c r="J210" s="42" t="str">
        <f>IFERROR(VLOOKUP(I210,Cenník[[Kód]:[Názov]],2,0),"")</f>
        <v>Papier krepový čierny</v>
      </c>
      <c r="K210" s="43">
        <f>IFERROR(VLOOKUP(I210,Cenník[[KódN]:[JC]],2,0),"")</f>
        <v>0.68</v>
      </c>
      <c r="L210" s="44"/>
      <c r="M210" s="45">
        <f t="shared" si="38"/>
        <v>0</v>
      </c>
      <c r="N210" s="30"/>
      <c r="O210" s="50"/>
    </row>
    <row r="211" spans="1:15" ht="12.75" customHeight="1" x14ac:dyDescent="0.2">
      <c r="A211" s="50"/>
      <c r="B211" s="30"/>
      <c r="C211" s="41">
        <v>3849</v>
      </c>
      <c r="D211" s="42" t="str">
        <f>IFERROR(VLOOKUP(C211,Cenník[[Kód]:[Názov]],2,0),"")</f>
        <v>Štetec KOH plochý 8</v>
      </c>
      <c r="E211" s="43">
        <f>IFERROR(VLOOKUP(C211,Cenník[[KódN]:[JC]],2,0),"")</f>
        <v>0.74</v>
      </c>
      <c r="F211" s="44"/>
      <c r="G211" s="45">
        <f t="shared" si="37"/>
        <v>0</v>
      </c>
      <c r="H211" s="30"/>
      <c r="I211" s="41">
        <v>4975</v>
      </c>
      <c r="J211" s="42" t="str">
        <f>IFERROR(VLOOKUP(I211,Cenník[[Kód]:[Názov]],2,0),"")</f>
        <v>Papier krepový hnedý</v>
      </c>
      <c r="K211" s="43">
        <f>IFERROR(VLOOKUP(I211,Cenník[[KódN]:[JC]],2,0),"")</f>
        <v>0.68</v>
      </c>
      <c r="L211" s="44"/>
      <c r="M211" s="45">
        <f t="shared" si="38"/>
        <v>0</v>
      </c>
      <c r="N211" s="30"/>
      <c r="O211" s="50"/>
    </row>
    <row r="212" spans="1:15" ht="12.75" customHeight="1" x14ac:dyDescent="0.2">
      <c r="A212" s="50"/>
      <c r="B212" s="30"/>
      <c r="C212" s="41">
        <v>3853</v>
      </c>
      <c r="D212" s="42" t="str">
        <f>IFERROR(VLOOKUP(C212,Cenník[[Kód]:[Názov]],2,0),"")</f>
        <v>Štetec KOH plochý 10</v>
      </c>
      <c r="E212" s="43">
        <f>IFERROR(VLOOKUP(C212,Cenník[[KódN]:[JC]],2,0),"")</f>
        <v>0.8</v>
      </c>
      <c r="F212" s="44"/>
      <c r="G212" s="45">
        <f t="shared" si="37"/>
        <v>0</v>
      </c>
      <c r="H212" s="30"/>
      <c r="I212" s="41">
        <v>4970</v>
      </c>
      <c r="J212" s="42" t="str">
        <f>IFERROR(VLOOKUP(I212,Cenník[[Kód]:[Názov]],2,0),"")</f>
        <v>Papier krepový modrý</v>
      </c>
      <c r="K212" s="43">
        <f>IFERROR(VLOOKUP(I212,Cenník[[KódN]:[JC]],2,0),"")</f>
        <v>0.68</v>
      </c>
      <c r="L212" s="44"/>
      <c r="M212" s="45">
        <f t="shared" si="38"/>
        <v>0</v>
      </c>
      <c r="N212" s="30"/>
      <c r="O212" s="50"/>
    </row>
    <row r="213" spans="1:15" ht="12.75" customHeight="1" x14ac:dyDescent="0.2">
      <c r="A213" s="50"/>
      <c r="B213" s="30"/>
      <c r="C213" s="41">
        <v>3855</v>
      </c>
      <c r="D213" s="42" t="str">
        <f>IFERROR(VLOOKUP(C213,Cenník[[Kód]:[Názov]],2,0),"")</f>
        <v>Štetec KOH plochý 12</v>
      </c>
      <c r="E213" s="43">
        <f>IFERROR(VLOOKUP(C213,Cenník[[KódN]:[JC]],2,0),"")</f>
        <v>0.86</v>
      </c>
      <c r="F213" s="44"/>
      <c r="G213" s="45">
        <f t="shared" si="37"/>
        <v>0</v>
      </c>
      <c r="H213" s="30"/>
      <c r="I213" s="41">
        <v>4977</v>
      </c>
      <c r="J213" s="42" t="str">
        <f>IFERROR(VLOOKUP(I213,Cenník[[Kód]:[Názov]],2,0),"")</f>
        <v>Papier krepový oranžový</v>
      </c>
      <c r="K213" s="43">
        <f>IFERROR(VLOOKUP(I213,Cenník[[KódN]:[JC]],2,0),"")</f>
        <v>0.68</v>
      </c>
      <c r="L213" s="44"/>
      <c r="M213" s="45">
        <f t="shared" si="38"/>
        <v>0</v>
      </c>
      <c r="N213" s="30"/>
      <c r="O213" s="50"/>
    </row>
    <row r="214" spans="1:15" ht="12.75" customHeight="1" x14ac:dyDescent="0.2">
      <c r="A214" s="50"/>
      <c r="B214" s="30"/>
      <c r="C214" s="41">
        <v>3857</v>
      </c>
      <c r="D214" s="42" t="str">
        <f>IFERROR(VLOOKUP(C214,Cenník[[Kód]:[Názov]],2,0),"")</f>
        <v>Štetec KOH plochý 14</v>
      </c>
      <c r="E214" s="43">
        <f>IFERROR(VLOOKUP(C214,Cenník[[KódN]:[JC]],2,0),"")</f>
        <v>1.02</v>
      </c>
      <c r="F214" s="44"/>
      <c r="G214" s="45">
        <f t="shared" si="37"/>
        <v>0</v>
      </c>
      <c r="H214" s="30"/>
      <c r="I214" s="41">
        <v>4976</v>
      </c>
      <c r="J214" s="42" t="str">
        <f>IFERROR(VLOOKUP(I214,Cenník[[Kód]:[Názov]],2,0),"")</f>
        <v>Papier krepový ružový</v>
      </c>
      <c r="K214" s="43">
        <f>IFERROR(VLOOKUP(I214,Cenník[[KódN]:[JC]],2,0),"")</f>
        <v>0.68</v>
      </c>
      <c r="L214" s="44"/>
      <c r="M214" s="45">
        <f t="shared" si="38"/>
        <v>0</v>
      </c>
      <c r="N214" s="30"/>
      <c r="O214" s="50"/>
    </row>
    <row r="215" spans="1:15" ht="12.75" customHeight="1" x14ac:dyDescent="0.2">
      <c r="A215" s="50"/>
      <c r="B215" s="30"/>
      <c r="C215" s="41">
        <v>3859</v>
      </c>
      <c r="D215" s="42" t="str">
        <f>IFERROR(VLOOKUP(C215,Cenník[[Kód]:[Názov]],2,0),"")</f>
        <v>Štetec KOH plochý 16</v>
      </c>
      <c r="E215" s="43">
        <f>IFERROR(VLOOKUP(C215,Cenník[[KódN]:[JC]],2,0),"")</f>
        <v>1.25</v>
      </c>
      <c r="F215" s="44"/>
      <c r="G215" s="45">
        <f t="shared" si="37"/>
        <v>0</v>
      </c>
      <c r="H215" s="30"/>
      <c r="I215" s="41">
        <v>4969</v>
      </c>
      <c r="J215" s="42" t="str">
        <f>IFERROR(VLOOKUP(I215,Cenník[[Kód]:[Názov]],2,0),"")</f>
        <v>Papier krepový zelený</v>
      </c>
      <c r="K215" s="43">
        <f>IFERROR(VLOOKUP(I215,Cenník[[KódN]:[JC]],2,0),"")</f>
        <v>0.68</v>
      </c>
      <c r="L215" s="44"/>
      <c r="M215" s="45">
        <f t="shared" si="38"/>
        <v>0</v>
      </c>
      <c r="N215" s="30"/>
      <c r="O215" s="50"/>
    </row>
    <row r="216" spans="1:15" ht="12.75" customHeight="1" x14ac:dyDescent="0.2">
      <c r="A216" s="50"/>
      <c r="B216" s="30"/>
      <c r="C216" s="37" t="s">
        <v>172</v>
      </c>
      <c r="D216" s="38"/>
      <c r="E216" s="39"/>
      <c r="F216" s="40"/>
      <c r="G216" s="39"/>
      <c r="H216" s="30"/>
      <c r="I216" s="41">
        <v>4974</v>
      </c>
      <c r="J216" s="42" t="str">
        <f>IFERROR(VLOOKUP(I216,Cenník[[Kód]:[Názov]],2,0),"")</f>
        <v>Papier krepový žltý</v>
      </c>
      <c r="K216" s="43">
        <f>IFERROR(VLOOKUP(I216,Cenník[[KódN]:[JC]],2,0),"")</f>
        <v>0.68</v>
      </c>
      <c r="L216" s="44"/>
      <c r="M216" s="45">
        <f t="shared" si="38"/>
        <v>0</v>
      </c>
      <c r="N216" s="30"/>
      <c r="O216" s="50"/>
    </row>
    <row r="217" spans="1:15" ht="12.75" customHeight="1" x14ac:dyDescent="0.2">
      <c r="A217" s="50"/>
      <c r="B217" s="30"/>
      <c r="C217" s="41">
        <v>4933</v>
      </c>
      <c r="D217" s="42" t="str">
        <f>IFERROR(VLOOKUP(C217,Cenník[[Kód]:[Názov]],2,0),"")</f>
        <v>Kružidlo KOH kovové</v>
      </c>
      <c r="E217" s="43">
        <f>IFERROR(VLOOKUP(C217,Cenník[[KódN]:[JC]],2,0),"")</f>
        <v>2.88</v>
      </c>
      <c r="F217" s="44"/>
      <c r="G217" s="45">
        <f t="shared" ref="G217:G220" si="39">F217*E217</f>
        <v>0</v>
      </c>
      <c r="H217" s="30"/>
      <c r="I217" s="37" t="s">
        <v>144</v>
      </c>
      <c r="J217" s="38"/>
      <c r="K217" s="39"/>
      <c r="L217" s="40"/>
      <c r="M217" s="39"/>
      <c r="N217" s="30"/>
      <c r="O217" s="50"/>
    </row>
    <row r="218" spans="1:15" ht="12.75" customHeight="1" x14ac:dyDescent="0.2">
      <c r="A218" s="50"/>
      <c r="B218" s="30"/>
      <c r="C218" s="41">
        <v>4934</v>
      </c>
      <c r="D218" s="42" t="str">
        <f>IFERROR(VLOOKUP(C218,Cenník[[Kód]:[Názov]],2,0),"")</f>
        <v>Kružidlo Maped kovové</v>
      </c>
      <c r="E218" s="43">
        <f>IFERROR(VLOOKUP(C218,Cenník[[KódN]:[JC]],2,0),"")</f>
        <v>4.8</v>
      </c>
      <c r="F218" s="44"/>
      <c r="G218" s="45">
        <f t="shared" si="39"/>
        <v>0</v>
      </c>
      <c r="H218" s="30"/>
      <c r="I218" s="41">
        <v>4580</v>
      </c>
      <c r="J218" s="42" t="str">
        <f>IFERROR(VLOOKUP(I218,Cenník[[Kód]:[Názov]],2,0),"")</f>
        <v>Papier vlnitý biely</v>
      </c>
      <c r="K218" s="43">
        <f>IFERROR(VLOOKUP(I218,Cenník[[KódN]:[JC]],2,0),"")</f>
        <v>1.9</v>
      </c>
      <c r="L218" s="44"/>
      <c r="M218" s="45">
        <f t="shared" ref="M218:M223" si="40">L218*K218</f>
        <v>0</v>
      </c>
      <c r="N218" s="30"/>
      <c r="O218" s="50"/>
    </row>
    <row r="219" spans="1:15" ht="12.75" customHeight="1" x14ac:dyDescent="0.2">
      <c r="A219" s="50"/>
      <c r="B219" s="30"/>
      <c r="C219" s="41">
        <v>4935</v>
      </c>
      <c r="D219" s="42" t="str">
        <f>IFERROR(VLOOKUP(C219,Cenník[[Kód]:[Názov]],2,0),"")</f>
        <v>Kružidlo 101M kovové</v>
      </c>
      <c r="E219" s="43">
        <f>IFERROR(VLOOKUP(C219,Cenník[[KódN]:[JC]],2,0),"")</f>
        <v>0.95</v>
      </c>
      <c r="F219" s="44"/>
      <c r="G219" s="45">
        <f t="shared" si="39"/>
        <v>0</v>
      </c>
      <c r="H219" s="30"/>
      <c r="I219" s="41">
        <v>4581</v>
      </c>
      <c r="J219" s="42" t="str">
        <f>IFERROR(VLOOKUP(I219,Cenník[[Kód]:[Názov]],2,0),"")</f>
        <v>Papier vlnitý červený</v>
      </c>
      <c r="K219" s="43">
        <f>IFERROR(VLOOKUP(I219,Cenník[[KódN]:[JC]],2,0),"")</f>
        <v>1.9</v>
      </c>
      <c r="L219" s="44"/>
      <c r="M219" s="45">
        <f t="shared" si="40"/>
        <v>0</v>
      </c>
      <c r="N219" s="30"/>
      <c r="O219" s="50"/>
    </row>
    <row r="220" spans="1:15" ht="12.75" customHeight="1" x14ac:dyDescent="0.2">
      <c r="A220" s="50"/>
      <c r="B220" s="30"/>
      <c r="C220" s="41">
        <v>4936</v>
      </c>
      <c r="D220" s="42" t="str">
        <f>IFERROR(VLOOKUP(C220,Cenník[[Kód]:[Názov]],2,0),"")</f>
        <v>Kružidlo 201M kov.ohyb.</v>
      </c>
      <c r="E220" s="43">
        <f>IFERROR(VLOOKUP(C220,Cenník[[KódN]:[JC]],2,0),"")</f>
        <v>1.66</v>
      </c>
      <c r="F220" s="44"/>
      <c r="G220" s="45">
        <f t="shared" si="39"/>
        <v>0</v>
      </c>
      <c r="H220" s="30"/>
      <c r="I220" s="41">
        <v>4582</v>
      </c>
      <c r="J220" s="42" t="str">
        <f>IFERROR(VLOOKUP(I220,Cenník[[Kód]:[Názov]],2,0),"")</f>
        <v>Papier vlnitý čierny</v>
      </c>
      <c r="K220" s="43">
        <f>IFERROR(VLOOKUP(I220,Cenník[[KódN]:[JC]],2,0),"")</f>
        <v>1.9</v>
      </c>
      <c r="L220" s="44"/>
      <c r="M220" s="45">
        <f t="shared" si="40"/>
        <v>0</v>
      </c>
      <c r="N220" s="30"/>
      <c r="O220" s="50"/>
    </row>
    <row r="221" spans="1:15" ht="12.75" customHeight="1" x14ac:dyDescent="0.2">
      <c r="A221" s="50"/>
      <c r="B221" s="30"/>
      <c r="C221" s="37" t="s">
        <v>179</v>
      </c>
      <c r="D221" s="38"/>
      <c r="E221" s="39"/>
      <c r="F221" s="40"/>
      <c r="G221" s="39"/>
      <c r="H221" s="30"/>
      <c r="I221" s="41">
        <v>4583</v>
      </c>
      <c r="J221" s="42" t="str">
        <f>IFERROR(VLOOKUP(I221,Cenník[[Kód]:[Názov]],2,0),"")</f>
        <v>Papier vlnitý modrý</v>
      </c>
      <c r="K221" s="43">
        <f>IFERROR(VLOOKUP(I221,Cenník[[KódN]:[JC]],2,0),"")</f>
        <v>1.9</v>
      </c>
      <c r="L221" s="44"/>
      <c r="M221" s="45">
        <f t="shared" si="40"/>
        <v>0</v>
      </c>
      <c r="N221" s="30"/>
      <c r="O221" s="50"/>
    </row>
    <row r="222" spans="1:15" ht="12.75" customHeight="1" x14ac:dyDescent="0.2">
      <c r="A222" s="50"/>
      <c r="B222" s="30"/>
      <c r="C222" s="41">
        <v>4300</v>
      </c>
      <c r="D222" s="42" t="str">
        <f>IFERROR(VLOOKUP(C222,Cenník[[Kód]:[Názov]],2,0),"")</f>
        <v>Nožnice KOH</v>
      </c>
      <c r="E222" s="43">
        <f>IFERROR(VLOOKUP(C222,Cenník[[KódN]:[JC]],2,0),"")</f>
        <v>1.84</v>
      </c>
      <c r="F222" s="44"/>
      <c r="G222" s="45">
        <f t="shared" ref="G222:G226" si="41">F222*E222</f>
        <v>0</v>
      </c>
      <c r="H222" s="30"/>
      <c r="I222" s="41">
        <v>4584</v>
      </c>
      <c r="J222" s="42" t="str">
        <f>IFERROR(VLOOKUP(I222,Cenník[[Kód]:[Názov]],2,0),"")</f>
        <v>Papier vlnitý zelený</v>
      </c>
      <c r="K222" s="43">
        <f>IFERROR(VLOOKUP(I222,Cenník[[KódN]:[JC]],2,0),"")</f>
        <v>1.9</v>
      </c>
      <c r="L222" s="44"/>
      <c r="M222" s="45">
        <f t="shared" si="40"/>
        <v>0</v>
      </c>
      <c r="N222" s="30"/>
      <c r="O222" s="50"/>
    </row>
    <row r="223" spans="1:15" ht="12.75" customHeight="1" x14ac:dyDescent="0.2">
      <c r="A223" s="50"/>
      <c r="B223" s="30"/>
      <c r="C223" s="41">
        <v>4299</v>
      </c>
      <c r="D223" s="42" t="str">
        <f>IFERROR(VLOOKUP(C223,Cenník[[Kód]:[Názov]],2,0),"")</f>
        <v>Nožnice KOH ľavák</v>
      </c>
      <c r="E223" s="43">
        <f>IFERROR(VLOOKUP(C223,Cenník[[KódN]:[JC]],2,0),"")</f>
        <v>2.2599999999999998</v>
      </c>
      <c r="F223" s="44"/>
      <c r="G223" s="45">
        <f t="shared" si="41"/>
        <v>0</v>
      </c>
      <c r="H223" s="30"/>
      <c r="I223" s="41">
        <v>4585</v>
      </c>
      <c r="J223" s="42" t="str">
        <f>IFERROR(VLOOKUP(I223,Cenník[[Kód]:[Názov]],2,0),"")</f>
        <v>Papier vlnitý žltý</v>
      </c>
      <c r="K223" s="43">
        <f>IFERROR(VLOOKUP(I223,Cenník[[KódN]:[JC]],2,0),"")</f>
        <v>1.9</v>
      </c>
      <c r="L223" s="44"/>
      <c r="M223" s="45">
        <f t="shared" si="40"/>
        <v>0</v>
      </c>
      <c r="N223" s="30"/>
      <c r="O223" s="50"/>
    </row>
    <row r="224" spans="1:15" ht="12.75" customHeight="1" x14ac:dyDescent="0.2">
      <c r="A224" s="50"/>
      <c r="B224" s="30"/>
      <c r="C224" s="41">
        <v>4301</v>
      </c>
      <c r="D224" s="42" t="str">
        <f>IFERROR(VLOOKUP(C224,Cenník[[Kód]:[Názov]],2,0),"")</f>
        <v>Nožnice Maped</v>
      </c>
      <c r="E224" s="43">
        <f>IFERROR(VLOOKUP(C224,Cenník[[KódN]:[JC]],2,0),"")</f>
        <v>0.82</v>
      </c>
      <c r="F224" s="44"/>
      <c r="G224" s="45">
        <f t="shared" si="41"/>
        <v>0</v>
      </c>
      <c r="H224" s="30"/>
      <c r="I224" s="37" t="s">
        <v>84</v>
      </c>
      <c r="J224" s="38"/>
      <c r="K224" s="39"/>
      <c r="L224" s="40"/>
      <c r="M224" s="39"/>
      <c r="N224" s="30"/>
      <c r="O224" s="50"/>
    </row>
    <row r="225" spans="1:15" ht="12.75" customHeight="1" x14ac:dyDescent="0.2">
      <c r="A225" s="50"/>
      <c r="B225" s="30"/>
      <c r="C225" s="41">
        <v>4302</v>
      </c>
      <c r="D225" s="42" t="str">
        <f>IFERROR(VLOOKUP(C225,Cenník[[Kód]:[Názov]],2,0),"")</f>
        <v>Nožnice Maped ľavák</v>
      </c>
      <c r="E225" s="43">
        <f>IFERROR(VLOOKUP(C225,Cenník[[KódN]:[JC]],2,0),"")</f>
        <v>0.83</v>
      </c>
      <c r="F225" s="44"/>
      <c r="G225" s="45">
        <f t="shared" si="41"/>
        <v>0</v>
      </c>
      <c r="H225" s="30"/>
      <c r="I225" s="41">
        <v>4785</v>
      </c>
      <c r="J225" s="42" t="str">
        <f>IFERROR(VLOOKUP(I225,Cenník[[Kód]:[Názov]],2,0),"")</f>
        <v>Papier milimetrový A3 1ks</v>
      </c>
      <c r="K225" s="43">
        <f>IFERROR(VLOOKUP(I225,Cenník[[KódN]:[JC]],2,0),"")</f>
        <v>0.13</v>
      </c>
      <c r="L225" s="44"/>
      <c r="M225" s="45">
        <f>L225*K225</f>
        <v>0</v>
      </c>
      <c r="N225" s="30"/>
      <c r="O225" s="50"/>
    </row>
    <row r="226" spans="1:15" ht="12.75" customHeight="1" x14ac:dyDescent="0.2">
      <c r="A226" s="50"/>
      <c r="B226" s="30"/>
      <c r="C226" s="41">
        <v>4303</v>
      </c>
      <c r="D226" s="42" t="str">
        <f>IFERROR(VLOOKUP(C226,Cenník[[Kód]:[Názov]],2,0),"")</f>
        <v>Nožnice Maped Soft</v>
      </c>
      <c r="E226" s="43">
        <f>IFERROR(VLOOKUP(C226,Cenník[[KódN]:[JC]],2,0),"")</f>
        <v>1.02</v>
      </c>
      <c r="F226" s="44"/>
      <c r="G226" s="45">
        <f t="shared" si="41"/>
        <v>0</v>
      </c>
      <c r="H226" s="30"/>
      <c r="I226" s="41">
        <v>4784</v>
      </c>
      <c r="J226" s="42" t="str">
        <f>IFERROR(VLOOKUP(I226,Cenník[[Kód]:[Názov]],2,0),"")</f>
        <v>Papier milimetrový A4 1ks</v>
      </c>
      <c r="K226" s="43">
        <f>IFERROR(VLOOKUP(I226,Cenník[[KódN]:[JC]],2,0),"")</f>
        <v>7.0000000000000007E-2</v>
      </c>
      <c r="L226" s="44"/>
      <c r="M226" s="45">
        <f>L226*K226</f>
        <v>0</v>
      </c>
      <c r="N226" s="30"/>
      <c r="O226" s="50"/>
    </row>
    <row r="227" spans="1:15" ht="12.75" customHeight="1" x14ac:dyDescent="0.2">
      <c r="A227" s="50"/>
      <c r="B227" s="30"/>
      <c r="C227" s="37" t="s">
        <v>184</v>
      </c>
      <c r="D227" s="38"/>
      <c r="E227" s="39"/>
      <c r="F227" s="40"/>
      <c r="G227" s="39"/>
      <c r="H227" s="30"/>
      <c r="I227" s="37" t="s">
        <v>95</v>
      </c>
      <c r="J227" s="38"/>
      <c r="K227" s="39"/>
      <c r="L227" s="40"/>
      <c r="M227" s="39"/>
      <c r="N227" s="30"/>
      <c r="O227" s="50"/>
    </row>
    <row r="228" spans="1:15" ht="12.75" customHeight="1" x14ac:dyDescent="0.2">
      <c r="A228" s="50"/>
      <c r="B228" s="30"/>
      <c r="C228" s="41">
        <v>3860</v>
      </c>
      <c r="D228" s="42" t="str">
        <f>IFERROR(VLOOKUP(C228,Cenník[[Kód]:[Názov]],2,0),"")</f>
        <v>Trojuholník s ryskou</v>
      </c>
      <c r="E228" s="43">
        <f>IFERROR(VLOOKUP(C228,Cenník[[KódN]:[JC]],2,0),"")</f>
        <v>0.57999999999999996</v>
      </c>
      <c r="F228" s="44"/>
      <c r="G228" s="45">
        <f t="shared" ref="G228:G234" si="42">F228*E228</f>
        <v>0</v>
      </c>
      <c r="H228" s="30"/>
      <c r="I228" s="41">
        <v>4590</v>
      </c>
      <c r="J228" s="42" t="str">
        <f>IFERROR(VLOOKUP(I228,Cenník[[Kód]:[Názov]],2,0),"")</f>
        <v>Papier A4 80g 1ks</v>
      </c>
      <c r="K228" s="43">
        <f>IFERROR(VLOOKUP(I228,Cenník[[KódN]:[JC]],2,0),"")</f>
        <v>0.02</v>
      </c>
      <c r="L228" s="44"/>
      <c r="M228" s="45">
        <f t="shared" ref="M228:M230" si="43">L228*K228</f>
        <v>0</v>
      </c>
      <c r="N228" s="30"/>
      <c r="O228" s="50"/>
    </row>
    <row r="229" spans="1:15" ht="12.75" customHeight="1" x14ac:dyDescent="0.2">
      <c r="A229" s="50"/>
      <c r="B229" s="30"/>
      <c r="C229" s="41">
        <v>3861</v>
      </c>
      <c r="D229" s="42" t="str">
        <f>IFERROR(VLOOKUP(C229,Cenník[[Kód]:[Názov]],2,0),"")</f>
        <v>Trojuholník KOH s ryskou</v>
      </c>
      <c r="E229" s="43">
        <f>IFERROR(VLOOKUP(C229,Cenník[[KódN]:[JC]],2,0),"")</f>
        <v>0.76</v>
      </c>
      <c r="F229" s="44"/>
      <c r="G229" s="45">
        <f t="shared" si="42"/>
        <v>0</v>
      </c>
      <c r="H229" s="30"/>
      <c r="I229" s="41">
        <v>4598</v>
      </c>
      <c r="J229" s="42" t="str">
        <f>IFERROR(VLOOKUP(I229,Cenník[[Kód]:[Názov]],2,0),"")</f>
        <v>Papier A4 80g 500ks</v>
      </c>
      <c r="K229" s="43">
        <f>IFERROR(VLOOKUP(I229,Cenník[[KódN]:[JC]],2,0),"")</f>
        <v>6.9</v>
      </c>
      <c r="L229" s="44"/>
      <c r="M229" s="45">
        <f t="shared" si="43"/>
        <v>0</v>
      </c>
      <c r="N229" s="30"/>
      <c r="O229" s="50"/>
    </row>
    <row r="230" spans="1:15" ht="12.75" customHeight="1" x14ac:dyDescent="0.2">
      <c r="A230" s="50"/>
      <c r="B230" s="30"/>
      <c r="C230" s="41">
        <v>3866</v>
      </c>
      <c r="D230" s="42" t="str">
        <f>IFERROR(VLOOKUP(C230,Cenník[[Kód]:[Názov]],2,0),"")</f>
        <v>Trojuholník KOH 60°/200</v>
      </c>
      <c r="E230" s="43">
        <f>IFERROR(VLOOKUP(C230,Cenník[[KódN]:[JC]],2,0),"")</f>
        <v>0.76</v>
      </c>
      <c r="F230" s="44"/>
      <c r="G230" s="45">
        <f t="shared" si="42"/>
        <v>0</v>
      </c>
      <c r="H230" s="30"/>
      <c r="I230" s="41">
        <v>4559</v>
      </c>
      <c r="J230" s="42" t="str">
        <f>IFERROR(VLOOKUP(I230,Cenník[[Kód]:[Názov]],2,0),"")</f>
        <v>Papier baliaci</v>
      </c>
      <c r="K230" s="43">
        <f>IFERROR(VLOOKUP(I230,Cenník[[KódN]:[JC]],2,0),"")</f>
        <v>0.4</v>
      </c>
      <c r="L230" s="44"/>
      <c r="M230" s="45">
        <f t="shared" si="43"/>
        <v>0</v>
      </c>
      <c r="N230" s="30"/>
      <c r="O230" s="50"/>
    </row>
    <row r="231" spans="1:15" ht="12.75" customHeight="1" x14ac:dyDescent="0.2">
      <c r="A231" s="50"/>
      <c r="B231" s="30"/>
      <c r="C231" s="41">
        <v>3870</v>
      </c>
      <c r="D231" s="42" t="str">
        <f>IFERROR(VLOOKUP(C231,Cenník[[Kód]:[Názov]],2,0),"")</f>
        <v>Pravítko CP9502 30cm</v>
      </c>
      <c r="E231" s="43">
        <f>IFERROR(VLOOKUP(C231,Cenník[[KódN]:[JC]],2,0),"")</f>
        <v>0.46</v>
      </c>
      <c r="F231" s="44"/>
      <c r="G231" s="45">
        <f t="shared" si="42"/>
        <v>0</v>
      </c>
      <c r="H231" s="30"/>
      <c r="I231" s="37" t="s">
        <v>542</v>
      </c>
      <c r="J231" s="38"/>
      <c r="K231" s="39"/>
      <c r="L231" s="40"/>
      <c r="M231" s="39"/>
      <c r="N231" s="30"/>
      <c r="O231" s="50"/>
    </row>
    <row r="232" spans="1:15" ht="12.75" customHeight="1" x14ac:dyDescent="0.2">
      <c r="A232" s="50"/>
      <c r="B232" s="30"/>
      <c r="C232" s="41">
        <v>3869</v>
      </c>
      <c r="D232" s="42" t="str">
        <f>IFERROR(VLOOKUP(C232,Cenník[[Kód]:[Názov]],2,0),"")</f>
        <v>Pravítko KOH 20cm</v>
      </c>
      <c r="E232" s="43">
        <f>IFERROR(VLOOKUP(C232,Cenník[[KódN]:[JC]],2,0),"")</f>
        <v>0.52</v>
      </c>
      <c r="F232" s="44"/>
      <c r="G232" s="45">
        <f t="shared" si="42"/>
        <v>0</v>
      </c>
      <c r="H232" s="30"/>
      <c r="I232" s="41">
        <v>3416</v>
      </c>
      <c r="J232" s="42" t="str">
        <f>IFERROR(VLOOKUP(I232,Cenník[[Kód]:[Názov]],2,0),"")</f>
        <v>Blok šitý A4 80 listov štvorčekový</v>
      </c>
      <c r="K232" s="43">
        <f>IFERROR(VLOOKUP(I232,Cenník[[KódN]:[JC]],2,0),"")</f>
        <v>2.35</v>
      </c>
      <c r="L232" s="44"/>
      <c r="M232" s="45">
        <f t="shared" ref="M232" si="44">L232*K232</f>
        <v>0</v>
      </c>
      <c r="N232" s="30"/>
      <c r="O232" s="50"/>
    </row>
    <row r="233" spans="1:15" ht="12.75" customHeight="1" x14ac:dyDescent="0.2">
      <c r="A233" s="50"/>
      <c r="B233" s="30"/>
      <c r="C233" s="41">
        <v>3871</v>
      </c>
      <c r="D233" s="42" t="str">
        <f>IFERROR(VLOOKUP(C233,Cenník[[Kód]:[Názov]],2,0),"")</f>
        <v>Pravítko KOH 30cm</v>
      </c>
      <c r="E233" s="43">
        <f>IFERROR(VLOOKUP(C233,Cenník[[KódN]:[JC]],2,0),"")</f>
        <v>0.53</v>
      </c>
      <c r="F233" s="44"/>
      <c r="G233" s="45">
        <f t="shared" si="42"/>
        <v>0</v>
      </c>
      <c r="H233" s="30"/>
      <c r="I233" s="41">
        <v>3435</v>
      </c>
      <c r="J233" s="42" t="str">
        <f>IFERROR(VLOOKUP(I233,Cenník[[Kód]:[Názov]],2,0),"")</f>
        <v>Blok šitý A5 80 listov štvorčekový</v>
      </c>
      <c r="K233" s="43">
        <f>IFERROR(VLOOKUP(I233,Cenník[[KódN]:[JC]],2,0),"")</f>
        <v>1.42</v>
      </c>
      <c r="L233" s="44"/>
      <c r="M233" s="45">
        <f t="shared" ref="M233:M256" si="45">L233*K233</f>
        <v>0</v>
      </c>
      <c r="N233" s="30"/>
      <c r="O233" s="50"/>
    </row>
    <row r="234" spans="1:15" ht="12.75" customHeight="1" x14ac:dyDescent="0.2">
      <c r="A234" s="50"/>
      <c r="B234" s="30"/>
      <c r="C234" s="41">
        <v>3877</v>
      </c>
      <c r="D234" s="42" t="str">
        <f>IFERROR(VLOOKUP(C234,Cenník[[Kód]:[Názov]],2,0),"")</f>
        <v>Pravítka CP9500 súprava</v>
      </c>
      <c r="E234" s="43">
        <f>IFERROR(VLOOKUP(C234,Cenník[[KódN]:[JC]],2,0),"")</f>
        <v>2.2400000000000002</v>
      </c>
      <c r="F234" s="44"/>
      <c r="G234" s="45">
        <f t="shared" si="42"/>
        <v>0</v>
      </c>
      <c r="H234" s="30"/>
      <c r="I234" s="41">
        <v>3446</v>
      </c>
      <c r="J234" s="42" t="str">
        <f>IFERROR(VLOOKUP(I234,Cenník[[Kód]:[Názov]],2,0),"")</f>
        <v>Blok šitý A6 80 listov štvorčekový</v>
      </c>
      <c r="K234" s="43">
        <f>IFERROR(VLOOKUP(I234,Cenník[[KódN]:[JC]],2,0),"")</f>
        <v>0.76</v>
      </c>
      <c r="L234" s="44"/>
      <c r="M234" s="45">
        <f t="shared" si="45"/>
        <v>0</v>
      </c>
      <c r="N234" s="30"/>
      <c r="O234" s="50"/>
    </row>
    <row r="235" spans="1:15" ht="12.75" customHeight="1" x14ac:dyDescent="0.2">
      <c r="A235" s="50"/>
      <c r="B235" s="30"/>
      <c r="C235" s="37" t="s">
        <v>193</v>
      </c>
      <c r="D235" s="38"/>
      <c r="E235" s="39"/>
      <c r="F235" s="40"/>
      <c r="G235" s="39"/>
      <c r="H235" s="30"/>
      <c r="I235" s="41">
        <v>3455</v>
      </c>
      <c r="J235" s="42" t="str">
        <f>IFERROR(VLOOKUP(I235,Cenník[[Kód]:[Názov]],2,0),"")</f>
        <v>Blok šitý A7 80 listov čistý</v>
      </c>
      <c r="K235" s="43">
        <f>IFERROR(VLOOKUP(I235,Cenník[[KódN]:[JC]],2,0),"")</f>
        <v>0.4</v>
      </c>
      <c r="L235" s="44"/>
      <c r="M235" s="45">
        <f t="shared" si="45"/>
        <v>0</v>
      </c>
      <c r="N235" s="30"/>
      <c r="O235" s="50"/>
    </row>
    <row r="236" spans="1:15" ht="12.75" customHeight="1" x14ac:dyDescent="0.2">
      <c r="A236" s="50"/>
      <c r="B236" s="30"/>
      <c r="C236" s="41">
        <v>3874</v>
      </c>
      <c r="D236" s="42" t="str">
        <f>IFERROR(VLOOKUP(C236,Cenník[[Kód]:[Názov]],2,0),"")</f>
        <v>Uhlomer KOH 180°/100</v>
      </c>
      <c r="E236" s="43">
        <f>IFERROR(VLOOKUP(C236,Cenník[[KódN]:[JC]],2,0),"")</f>
        <v>0.53</v>
      </c>
      <c r="F236" s="44"/>
      <c r="G236" s="45">
        <f t="shared" ref="G236:G238" si="46">F236*E236</f>
        <v>0</v>
      </c>
      <c r="H236" s="30"/>
      <c r="I236" s="41">
        <v>3460</v>
      </c>
      <c r="J236" s="42" t="str">
        <f>IFERROR(VLOOKUP(I236,Cenník[[Kód]:[Názov]],2,0),"")</f>
        <v>Blok šitý A7 80 listov linajkový</v>
      </c>
      <c r="K236" s="43">
        <f>IFERROR(VLOOKUP(I236,Cenník[[KódN]:[JC]],2,0),"")</f>
        <v>0.4</v>
      </c>
      <c r="L236" s="44"/>
      <c r="M236" s="45">
        <f t="shared" si="45"/>
        <v>0</v>
      </c>
      <c r="N236" s="30"/>
      <c r="O236" s="50"/>
    </row>
    <row r="237" spans="1:15" ht="12.75" customHeight="1" x14ac:dyDescent="0.2">
      <c r="A237" s="50"/>
      <c r="B237" s="30"/>
      <c r="C237" s="41">
        <v>3875</v>
      </c>
      <c r="D237" s="42" t="str">
        <f>IFERROR(VLOOKUP(C237,Cenník[[Kód]:[Názov]],2,0),"")</f>
        <v>Uhlomer KOH 180°/125</v>
      </c>
      <c r="E237" s="43">
        <f>IFERROR(VLOOKUP(C237,Cenník[[KódN]:[JC]],2,0),"")</f>
        <v>0.65</v>
      </c>
      <c r="F237" s="44"/>
      <c r="G237" s="45">
        <f t="shared" si="46"/>
        <v>0</v>
      </c>
      <c r="H237" s="30"/>
      <c r="I237" s="41">
        <v>3500</v>
      </c>
      <c r="J237" s="42" t="str">
        <f>IFERROR(VLOOKUP(I237,Cenník[[Kód]:[Názov]],2,0),"")</f>
        <v>Blok šitý A6 50 listov linajkový</v>
      </c>
      <c r="K237" s="43">
        <f>IFERROR(VLOOKUP(I237,Cenník[[KódN]:[JC]],2,0),"")</f>
        <v>0.56000000000000005</v>
      </c>
      <c r="L237" s="44"/>
      <c r="M237" s="45">
        <f t="shared" si="45"/>
        <v>0</v>
      </c>
      <c r="N237" s="30"/>
      <c r="O237" s="50"/>
    </row>
    <row r="238" spans="1:15" ht="12.75" customHeight="1" x14ac:dyDescent="0.2">
      <c r="A238" s="50"/>
      <c r="B238" s="30"/>
      <c r="C238" s="41">
        <v>3876</v>
      </c>
      <c r="D238" s="42" t="str">
        <f>IFERROR(VLOOKUP(C238,Cenník[[Kód]:[Názov]],2,0),"")</f>
        <v>Uhlomer KOH 360°</v>
      </c>
      <c r="E238" s="43">
        <f>IFERROR(VLOOKUP(C238,Cenník[[KódN]:[JC]],2,0),"")</f>
        <v>0.89</v>
      </c>
      <c r="F238" s="44"/>
      <c r="G238" s="45">
        <f t="shared" si="46"/>
        <v>0</v>
      </c>
      <c r="H238" s="30"/>
      <c r="I238" s="41">
        <v>3510</v>
      </c>
      <c r="J238" s="42" t="str">
        <f>IFERROR(VLOOKUP(I238,Cenník[[Kód]:[Názov]],2,0),"")</f>
        <v>Blok šitý A7 50 listov čistý</v>
      </c>
      <c r="K238" s="43">
        <f>IFERROR(VLOOKUP(I238,Cenník[[KódN]:[JC]],2,0),"")</f>
        <v>0.34</v>
      </c>
      <c r="L238" s="44"/>
      <c r="M238" s="45">
        <f t="shared" si="45"/>
        <v>0</v>
      </c>
      <c r="N238" s="30"/>
      <c r="O238" s="50"/>
    </row>
    <row r="239" spans="1:15" ht="12.75" customHeight="1" x14ac:dyDescent="0.2">
      <c r="A239" s="50"/>
      <c r="B239" s="30"/>
      <c r="C239" s="37" t="s">
        <v>168</v>
      </c>
      <c r="D239" s="38"/>
      <c r="E239" s="39"/>
      <c r="F239" s="40"/>
      <c r="G239" s="39"/>
      <c r="H239" s="30"/>
      <c r="I239" s="41">
        <v>3520</v>
      </c>
      <c r="J239" s="42" t="str">
        <f>IFERROR(VLOOKUP(I239,Cenník[[Kód]:[Názov]],2,0),"")</f>
        <v>Blok lepený A4 50 listov čistý</v>
      </c>
      <c r="K239" s="43">
        <f>IFERROR(VLOOKUP(I239,Cenník[[KódN]:[JC]],2,0),"")</f>
        <v>1.57</v>
      </c>
      <c r="L239" s="44"/>
      <c r="M239" s="45">
        <f t="shared" si="45"/>
        <v>0</v>
      </c>
      <c r="N239" s="30"/>
      <c r="O239" s="50"/>
    </row>
    <row r="240" spans="1:15" ht="12.75" customHeight="1" x14ac:dyDescent="0.2">
      <c r="A240" s="50"/>
      <c r="B240" s="30"/>
      <c r="C240" s="41">
        <v>4702</v>
      </c>
      <c r="D240" s="42" t="str">
        <f>IFERROR(VLOOKUP(C240,Cenník[[Kód]:[Názov]],2,0),"")</f>
        <v>Kalkulačka Milan</v>
      </c>
      <c r="E240" s="43">
        <f>IFERROR(VLOOKUP(C240,Cenník[[KódN]:[JC]],2,0),"")</f>
        <v>6.4399999999999995</v>
      </c>
      <c r="F240" s="44"/>
      <c r="G240" s="45">
        <f t="shared" ref="G240:G241" si="47">F240*E240</f>
        <v>0</v>
      </c>
      <c r="H240" s="30"/>
      <c r="I240" s="41">
        <v>3530</v>
      </c>
      <c r="J240" s="42" t="str">
        <f>IFERROR(VLOOKUP(I240,Cenník[[Kód]:[Názov]],2,0),"")</f>
        <v>Blok lepený A4 50 listov štvorčekový</v>
      </c>
      <c r="K240" s="43">
        <f>IFERROR(VLOOKUP(I240,Cenník[[KódN]:[JC]],2,0),"")</f>
        <v>1.57</v>
      </c>
      <c r="L240" s="44"/>
      <c r="M240" s="45">
        <f t="shared" si="45"/>
        <v>0</v>
      </c>
      <c r="N240" s="30"/>
      <c r="O240" s="50"/>
    </row>
    <row r="241" spans="1:15" ht="12.75" customHeight="1" x14ac:dyDescent="0.2">
      <c r="A241" s="50"/>
      <c r="B241" s="30"/>
      <c r="C241" s="41">
        <v>4701</v>
      </c>
      <c r="D241" s="42" t="str">
        <f>IFERROR(VLOOKUP(C241,Cenník[[Kód]:[Názov]],2,0),"")</f>
        <v>Kalkulačka s funkciami</v>
      </c>
      <c r="E241" s="43">
        <f>IFERROR(VLOOKUP(C241,Cenník[[KódN]:[JC]],2,0),"")</f>
        <v>9.1199999999999992</v>
      </c>
      <c r="F241" s="44"/>
      <c r="G241" s="45">
        <f t="shared" si="47"/>
        <v>0</v>
      </c>
      <c r="H241" s="30"/>
      <c r="I241" s="41">
        <v>3535</v>
      </c>
      <c r="J241" s="42" t="str">
        <f>IFERROR(VLOOKUP(I241,Cenník[[Kód]:[Názov]],2,0),"")</f>
        <v>Blok lepený A5 50 listov čistý</v>
      </c>
      <c r="K241" s="43">
        <f>IFERROR(VLOOKUP(I241,Cenník[[KódN]:[JC]],2,0),"")</f>
        <v>0.94</v>
      </c>
      <c r="L241" s="44"/>
      <c r="M241" s="45">
        <f t="shared" si="45"/>
        <v>0</v>
      </c>
      <c r="N241" s="30"/>
      <c r="O241" s="50"/>
    </row>
    <row r="242" spans="1:15" ht="12.75" customHeight="1" x14ac:dyDescent="0.2">
      <c r="A242" s="50"/>
      <c r="B242" s="30"/>
      <c r="C242" s="37" t="s">
        <v>173</v>
      </c>
      <c r="D242" s="38"/>
      <c r="E242" s="39"/>
      <c r="F242" s="40"/>
      <c r="G242" s="39"/>
      <c r="H242" s="30"/>
      <c r="I242" s="41">
        <v>3540</v>
      </c>
      <c r="J242" s="42" t="str">
        <f>IFERROR(VLOOKUP(I242,Cenník[[Kód]:[Názov]],2,0),"")</f>
        <v>Blok lepený A5 50 listov linajkový</v>
      </c>
      <c r="K242" s="43">
        <f>IFERROR(VLOOKUP(I242,Cenník[[KódN]:[JC]],2,0),"")</f>
        <v>0.94</v>
      </c>
      <c r="L242" s="44"/>
      <c r="M242" s="45">
        <f t="shared" si="45"/>
        <v>0</v>
      </c>
      <c r="N242" s="30"/>
      <c r="O242" s="50"/>
    </row>
    <row r="243" spans="1:15" ht="12.75" customHeight="1" x14ac:dyDescent="0.2">
      <c r="A243" s="50"/>
      <c r="B243" s="30"/>
      <c r="C243" s="41">
        <v>3920</v>
      </c>
      <c r="D243" s="42" t="str">
        <f>IFERROR(VLOOKUP(C243,Cenník[[Kód]:[Názov]],2,0),"")</f>
        <v>Obal na zošit A4</v>
      </c>
      <c r="E243" s="43">
        <f>IFERROR(VLOOKUP(C243,Cenník[[KódN]:[JC]],2,0),"")</f>
        <v>0.46</v>
      </c>
      <c r="F243" s="44"/>
      <c r="G243" s="45">
        <f t="shared" ref="G243:G245" si="48">F243*E243</f>
        <v>0</v>
      </c>
      <c r="H243" s="30"/>
      <c r="I243" s="41">
        <v>3545</v>
      </c>
      <c r="J243" s="42" t="str">
        <f>IFERROR(VLOOKUP(I243,Cenník[[Kód]:[Názov]],2,0),"")</f>
        <v>Blok lepený A5 50 listov štvorčekový</v>
      </c>
      <c r="K243" s="43">
        <f>IFERROR(VLOOKUP(I243,Cenník[[KódN]:[JC]],2,0),"")</f>
        <v>0.94</v>
      </c>
      <c r="L243" s="44"/>
      <c r="M243" s="45">
        <f t="shared" si="45"/>
        <v>0</v>
      </c>
      <c r="N243" s="30"/>
      <c r="O243" s="50"/>
    </row>
    <row r="244" spans="1:15" ht="12.75" customHeight="1" x14ac:dyDescent="0.2">
      <c r="A244" s="50"/>
      <c r="B244" s="30"/>
      <c r="C244" s="41">
        <v>3925</v>
      </c>
      <c r="D244" s="42" t="str">
        <f>IFERROR(VLOOKUP(C244,Cenník[[Kód]:[Názov]],2,0),"")</f>
        <v>Obal na zošit A5</v>
      </c>
      <c r="E244" s="43">
        <f>IFERROR(VLOOKUP(C244,Cenník[[KódN]:[JC]],2,0),"")</f>
        <v>0.28999999999999998</v>
      </c>
      <c r="F244" s="44"/>
      <c r="G244" s="45">
        <f t="shared" si="48"/>
        <v>0</v>
      </c>
      <c r="H244" s="30"/>
      <c r="I244" s="41">
        <v>3591</v>
      </c>
      <c r="J244" s="42" t="str">
        <f>IFERROR(VLOOKUP(I244,Cenník[[Kód]:[Názov]],2,0),"")</f>
        <v>Blok Twin wire A4 80 listov PP linaj.</v>
      </c>
      <c r="K244" s="43">
        <f>IFERROR(VLOOKUP(I244,Cenník[[KódN]:[JC]],2,0),"")</f>
        <v>4.49</v>
      </c>
      <c r="L244" s="44"/>
      <c r="M244" s="45">
        <f t="shared" si="45"/>
        <v>0</v>
      </c>
      <c r="N244" s="30"/>
      <c r="O244" s="50"/>
    </row>
    <row r="245" spans="1:15" ht="12.75" customHeight="1" x14ac:dyDescent="0.2">
      <c r="A245" s="50"/>
      <c r="B245" s="30"/>
      <c r="C245" s="41">
        <v>3926</v>
      </c>
      <c r="D245" s="42" t="str">
        <f>IFERROR(VLOOKUP(C245,Cenník[[Kód]:[Názov]],2,0),"")</f>
        <v>Obal na zošit A6</v>
      </c>
      <c r="E245" s="43">
        <f>IFERROR(VLOOKUP(C245,Cenník[[KódN]:[JC]],2,0),"")</f>
        <v>0.17</v>
      </c>
      <c r="F245" s="44"/>
      <c r="G245" s="45">
        <f t="shared" si="48"/>
        <v>0</v>
      </c>
      <c r="H245" s="30"/>
      <c r="I245" s="41">
        <v>3592</v>
      </c>
      <c r="J245" s="42" t="str">
        <f>IFERROR(VLOOKUP(I245,Cenník[[Kód]:[Názov]],2,0),"")</f>
        <v>Blok Twin wire A5 80 listov PP linaj.</v>
      </c>
      <c r="K245" s="43">
        <f>IFERROR(VLOOKUP(I245,Cenník[[KódN]:[JC]],2,0),"")</f>
        <v>2.75</v>
      </c>
      <c r="L245" s="44"/>
      <c r="M245" s="45">
        <f t="shared" si="45"/>
        <v>0</v>
      </c>
      <c r="N245" s="30"/>
      <c r="O245" s="50"/>
    </row>
    <row r="246" spans="1:15" ht="12.75" customHeight="1" x14ac:dyDescent="0.2">
      <c r="A246" s="50"/>
      <c r="B246" s="30"/>
      <c r="C246" s="37" t="s">
        <v>178</v>
      </c>
      <c r="D246" s="38"/>
      <c r="E246" s="39"/>
      <c r="F246" s="40"/>
      <c r="G246" s="39"/>
      <c r="H246" s="30"/>
      <c r="I246" s="41">
        <v>3605</v>
      </c>
      <c r="J246" s="42" t="str">
        <f>IFERROR(VLOOKUP(I246,Cenník[[Kód]:[Názov]],2,0),"")</f>
        <v>Blok špirálový A4 70 listov čistý</v>
      </c>
      <c r="K246" s="43">
        <f>IFERROR(VLOOKUP(I246,Cenník[[KódN]:[JC]],2,0),"")</f>
        <v>2.56</v>
      </c>
      <c r="L246" s="44"/>
      <c r="M246" s="45">
        <f t="shared" si="45"/>
        <v>0</v>
      </c>
      <c r="N246" s="30"/>
      <c r="O246" s="50"/>
    </row>
    <row r="247" spans="1:15" ht="12.75" customHeight="1" x14ac:dyDescent="0.2">
      <c r="A247" s="50"/>
      <c r="B247" s="30"/>
      <c r="C247" s="41">
        <v>4657</v>
      </c>
      <c r="D247" s="42" t="str">
        <f>IFERROR(VLOOKUP(C247,Cenník[[Kód]:[Názov]],2,0),"")</f>
        <v>Dosky školské A4</v>
      </c>
      <c r="E247" s="43">
        <f>IFERROR(VLOOKUP(C247,Cenník[[KódN]:[JC]],2,0),"")</f>
        <v>2.88</v>
      </c>
      <c r="F247" s="44"/>
      <c r="G247" s="45">
        <f t="shared" ref="G247:G248" si="49">F247*E247</f>
        <v>0</v>
      </c>
      <c r="H247" s="30"/>
      <c r="I247" s="41">
        <v>3615</v>
      </c>
      <c r="J247" s="42" t="str">
        <f>IFERROR(VLOOKUP(I247,Cenník[[Kód]:[Názov]],2,0),"")</f>
        <v>Blok špirálový A4 70 listov štvorčekový</v>
      </c>
      <c r="K247" s="43">
        <f>IFERROR(VLOOKUP(I247,Cenník[[KódN]:[JC]],2,0),"")</f>
        <v>2.56</v>
      </c>
      <c r="L247" s="44"/>
      <c r="M247" s="45">
        <f t="shared" si="45"/>
        <v>0</v>
      </c>
      <c r="N247" s="30"/>
      <c r="O247" s="50"/>
    </row>
    <row r="248" spans="1:15" ht="12.75" customHeight="1" x14ac:dyDescent="0.2">
      <c r="A248" s="50"/>
      <c r="B248" s="30"/>
      <c r="C248" s="41">
        <v>4658</v>
      </c>
      <c r="D248" s="42" t="str">
        <f>IFERROR(VLOOKUP(C248,Cenník[[Kód]:[Názov]],2,0),"")</f>
        <v>Dosky školské A5</v>
      </c>
      <c r="E248" s="43">
        <f>IFERROR(VLOOKUP(C248,Cenník[[KódN]:[JC]],2,0),"")</f>
        <v>2.12</v>
      </c>
      <c r="F248" s="44"/>
      <c r="G248" s="45">
        <f t="shared" si="49"/>
        <v>0</v>
      </c>
      <c r="H248" s="30"/>
      <c r="I248" s="41">
        <v>3620</v>
      </c>
      <c r="J248" s="42" t="str">
        <f>IFERROR(VLOOKUP(I248,Cenník[[Kód]:[Názov]],2,0),"")</f>
        <v>Blok špirálový A5 70 listov čistý</v>
      </c>
      <c r="K248" s="43">
        <f>IFERROR(VLOOKUP(I248,Cenník[[KódN]:[JC]],2,0),"")</f>
        <v>1.44</v>
      </c>
      <c r="L248" s="44"/>
      <c r="M248" s="45">
        <f t="shared" si="45"/>
        <v>0</v>
      </c>
      <c r="N248" s="30"/>
      <c r="O248" s="50"/>
    </row>
    <row r="249" spans="1:15" ht="12.75" customHeight="1" x14ac:dyDescent="0.2">
      <c r="A249" s="50"/>
      <c r="B249" s="30"/>
      <c r="C249" s="37" t="s">
        <v>180</v>
      </c>
      <c r="D249" s="38"/>
      <c r="E249" s="39"/>
      <c r="F249" s="40"/>
      <c r="G249" s="39"/>
      <c r="H249" s="30"/>
      <c r="I249" s="41">
        <v>3630</v>
      </c>
      <c r="J249" s="42" t="str">
        <f>IFERROR(VLOOKUP(I249,Cenník[[Kód]:[Názov]],2,0),"")</f>
        <v>Blok špirálový A5 70 listov štvorčekový</v>
      </c>
      <c r="K249" s="43">
        <f>IFERROR(VLOOKUP(I249,Cenník[[KódN]:[JC]],2,0),"")</f>
        <v>1.44</v>
      </c>
      <c r="L249" s="44"/>
      <c r="M249" s="45">
        <f t="shared" si="45"/>
        <v>0</v>
      </c>
      <c r="N249" s="30"/>
      <c r="O249" s="50"/>
    </row>
    <row r="250" spans="1:15" ht="12.75" customHeight="1" x14ac:dyDescent="0.2">
      <c r="A250" s="50"/>
      <c r="B250" s="30"/>
      <c r="C250" s="41">
        <v>4654</v>
      </c>
      <c r="D250" s="42" t="str">
        <f>IFERROR(VLOOKUP(C250,Cenník[[Kód]:[Názov]],2,0),"")</f>
        <v>Box na zošity A4</v>
      </c>
      <c r="E250" s="43">
        <f>IFERROR(VLOOKUP(C250,Cenník[[KódN]:[JC]],2,0),"")</f>
        <v>4.5199999999999996</v>
      </c>
      <c r="F250" s="44"/>
      <c r="G250" s="45">
        <f t="shared" ref="G250:G251" si="50">F250*E250</f>
        <v>0</v>
      </c>
      <c r="H250" s="30"/>
      <c r="I250" s="41">
        <v>3635</v>
      </c>
      <c r="J250" s="42" t="str">
        <f>IFERROR(VLOOKUP(I250,Cenník[[Kód]:[Názov]],2,0),"")</f>
        <v>Blok špirálový A6 70 listov čistý</v>
      </c>
      <c r="K250" s="43">
        <f>IFERROR(VLOOKUP(I250,Cenník[[KódN]:[JC]],2,0),"")</f>
        <v>0.92</v>
      </c>
      <c r="L250" s="44"/>
      <c r="M250" s="45">
        <f t="shared" si="45"/>
        <v>0</v>
      </c>
      <c r="N250" s="30"/>
      <c r="O250" s="50"/>
    </row>
    <row r="251" spans="1:15" ht="12.75" customHeight="1" x14ac:dyDescent="0.2">
      <c r="A251" s="50"/>
      <c r="B251" s="30"/>
      <c r="C251" s="41">
        <v>4655</v>
      </c>
      <c r="D251" s="42" t="str">
        <f>IFERROR(VLOOKUP(C251,Cenník[[Kód]:[Názov]],2,0),"")</f>
        <v>Box na zošity A5</v>
      </c>
      <c r="E251" s="43">
        <f>IFERROR(VLOOKUP(C251,Cenník[[KódN]:[JC]],2,0),"")</f>
        <v>3.36</v>
      </c>
      <c r="F251" s="44"/>
      <c r="G251" s="45">
        <f t="shared" si="50"/>
        <v>0</v>
      </c>
      <c r="H251" s="30"/>
      <c r="I251" s="41">
        <v>3641</v>
      </c>
      <c r="J251" s="42" t="str">
        <f>IFERROR(VLOOKUP(I251,Cenník[[Kód]:[Názov]],2,0),"")</f>
        <v>Blok špirálový A6 70 listov štvorčekový</v>
      </c>
      <c r="K251" s="43">
        <f>IFERROR(VLOOKUP(I251,Cenník[[KódN]:[JC]],2,0),"")</f>
        <v>0.92</v>
      </c>
      <c r="L251" s="44"/>
      <c r="M251" s="45">
        <f t="shared" si="45"/>
        <v>0</v>
      </c>
      <c r="N251" s="30"/>
      <c r="O251" s="50"/>
    </row>
    <row r="252" spans="1:15" ht="12.75" customHeight="1" x14ac:dyDescent="0.2">
      <c r="A252" s="50"/>
      <c r="B252" s="30"/>
      <c r="C252" s="37" t="s">
        <v>123</v>
      </c>
      <c r="D252" s="38"/>
      <c r="E252" s="39"/>
      <c r="F252" s="40"/>
      <c r="G252" s="39"/>
      <c r="H252" s="30"/>
      <c r="I252" s="41">
        <v>3650</v>
      </c>
      <c r="J252" s="42" t="str">
        <f>IFERROR(VLOOKUP(I252,Cenník[[Kód]:[Názov]],2,0),"")</f>
        <v>Blok college A4 80 listov linajkový</v>
      </c>
      <c r="K252" s="43">
        <f>IFERROR(VLOOKUP(I252,Cenník[[KódN]:[JC]],2,0),"")</f>
        <v>2.68</v>
      </c>
      <c r="L252" s="44"/>
      <c r="M252" s="45">
        <f t="shared" si="45"/>
        <v>0</v>
      </c>
      <c r="N252" s="30"/>
      <c r="O252" s="50"/>
    </row>
    <row r="253" spans="1:15" ht="12.75" customHeight="1" x14ac:dyDescent="0.2">
      <c r="A253" s="50"/>
      <c r="B253" s="30"/>
      <c r="C253" s="41">
        <v>4495</v>
      </c>
      <c r="D253" s="42" t="str">
        <f>IFERROR(VLOOKUP(C253,Cenník[[Kód]:[Názov]],2,0),"")</f>
        <v>Lepiaca páska 19x33</v>
      </c>
      <c r="E253" s="43">
        <f>IFERROR(VLOOKUP(C253,Cenník[[KódN]:[JC]],2,0),"")</f>
        <v>0.62</v>
      </c>
      <c r="F253" s="44"/>
      <c r="G253" s="45">
        <f>F253*E253</f>
        <v>0</v>
      </c>
      <c r="H253" s="30"/>
      <c r="I253" s="41">
        <v>3655</v>
      </c>
      <c r="J253" s="42" t="str">
        <f>IFERROR(VLOOKUP(I253,Cenník[[Kód]:[Názov]],2,0),"")</f>
        <v>Blok college A5 80 listov linajkový</v>
      </c>
      <c r="K253" s="43">
        <f>IFERROR(VLOOKUP(I253,Cenník[[KódN]:[JC]],2,0),"")</f>
        <v>1.58</v>
      </c>
      <c r="L253" s="44"/>
      <c r="M253" s="45">
        <f t="shared" si="45"/>
        <v>0</v>
      </c>
      <c r="N253" s="30"/>
      <c r="O253" s="50"/>
    </row>
    <row r="254" spans="1:15" ht="12.75" customHeight="1" x14ac:dyDescent="0.2">
      <c r="A254" s="50"/>
      <c r="B254" s="30"/>
      <c r="C254" s="37" t="s">
        <v>549</v>
      </c>
      <c r="D254" s="38"/>
      <c r="E254" s="39"/>
      <c r="F254" s="40"/>
      <c r="G254" s="39"/>
      <c r="H254" s="30"/>
      <c r="I254" s="41">
        <v>3656</v>
      </c>
      <c r="J254" s="42" t="str">
        <f>IFERROR(VLOOKUP(I254,Cenník[[Kód]:[Názov]],2,0),"")</f>
        <v>Blok college A5 80 listov štvorčekový</v>
      </c>
      <c r="K254" s="43">
        <f>IFERROR(VLOOKUP(I254,Cenník[[KódN]:[JC]],2,0),"")</f>
        <v>1.58</v>
      </c>
      <c r="L254" s="44"/>
      <c r="M254" s="45">
        <f t="shared" si="45"/>
        <v>0</v>
      </c>
      <c r="N254" s="30"/>
      <c r="O254" s="50"/>
    </row>
    <row r="255" spans="1:15" ht="12.75" customHeight="1" x14ac:dyDescent="0.2">
      <c r="A255" s="50"/>
      <c r="B255" s="30"/>
      <c r="C255" s="41">
        <v>4798</v>
      </c>
      <c r="D255" s="42" t="str">
        <f>IFERROR(VLOOKUP(C255,Cenník[[Kód]:[Názov]],2,0),"")</f>
        <v>Podložka školská A5 PVC</v>
      </c>
      <c r="E255" s="43">
        <f>IFERROR(VLOOKUP(C255,Cenník[[KódN]:[JC]],2,0),"")</f>
        <v>0.3</v>
      </c>
      <c r="F255" s="44"/>
      <c r="G255" s="45">
        <f t="shared" ref="G255:G256" si="51">F255*E255</f>
        <v>0</v>
      </c>
      <c r="H255" s="30"/>
      <c r="I255" s="41">
        <v>3658</v>
      </c>
      <c r="J255" s="42" t="str">
        <f>IFERROR(VLOOKUP(I255,Cenník[[Kód]:[Názov]],2,0),"")</f>
        <v>Blok college A4 50 listov linajkový</v>
      </c>
      <c r="K255" s="43">
        <f>IFERROR(VLOOKUP(I255,Cenník[[KódN]:[JC]],2,0),"")</f>
        <v>2.2400000000000002</v>
      </c>
      <c r="L255" s="44"/>
      <c r="M255" s="45">
        <f t="shared" si="45"/>
        <v>0</v>
      </c>
      <c r="N255" s="30"/>
      <c r="O255" s="50"/>
    </row>
    <row r="256" spans="1:15" ht="12.75" customHeight="1" x14ac:dyDescent="0.2">
      <c r="A256" s="50"/>
      <c r="B256" s="30"/>
      <c r="C256" s="41">
        <v>4797</v>
      </c>
      <c r="D256" s="42" t="str">
        <f>IFERROR(VLOOKUP(C256,Cenník[[Kód]:[Názov]],2,0),"")</f>
        <v>Podložka školská A4 PVC</v>
      </c>
      <c r="E256" s="43">
        <f>IFERROR(VLOOKUP(C256,Cenník[[KódN]:[JC]],2,0),"")</f>
        <v>0.48</v>
      </c>
      <c r="F256" s="44"/>
      <c r="G256" s="45">
        <f t="shared" si="51"/>
        <v>0</v>
      </c>
      <c r="H256" s="30"/>
      <c r="I256" s="41">
        <v>3659</v>
      </c>
      <c r="J256" s="42" t="str">
        <f>IFERROR(VLOOKUP(I256,Cenník[[Kód]:[Názov]],2,0),"")</f>
        <v>Blok college A5 50 listov linajkový</v>
      </c>
      <c r="K256" s="43">
        <f>IFERROR(VLOOKUP(I256,Cenník[[KódN]:[JC]],2,0),"")</f>
        <v>1.36</v>
      </c>
      <c r="L256" s="44"/>
      <c r="M256" s="45">
        <f t="shared" si="45"/>
        <v>0</v>
      </c>
      <c r="N256" s="30"/>
      <c r="O256" s="50"/>
    </row>
    <row r="257" spans="1:15" ht="12.75" customHeight="1" x14ac:dyDescent="0.2">
      <c r="A257" s="50"/>
      <c r="B257" s="30"/>
      <c r="C257" s="37" t="s">
        <v>154</v>
      </c>
      <c r="D257" s="38"/>
      <c r="E257" s="39"/>
      <c r="F257" s="40"/>
      <c r="G257" s="39"/>
      <c r="H257" s="30"/>
      <c r="I257" s="37" t="s">
        <v>548</v>
      </c>
      <c r="J257" s="38"/>
      <c r="K257" s="39"/>
      <c r="L257" s="40"/>
      <c r="M257" s="39"/>
      <c r="N257" s="30"/>
      <c r="O257" s="50"/>
    </row>
    <row r="258" spans="1:15" ht="12.75" customHeight="1" x14ac:dyDescent="0.2">
      <c r="A258" s="50"/>
      <c r="B258" s="30"/>
      <c r="C258" s="41">
        <v>3928</v>
      </c>
      <c r="D258" s="42" t="str">
        <f>IFERROR(VLOOKUP(C258,Cenník[[Kód]:[Názov]],2,0),"")</f>
        <v>Obrus na lavicu 70x130</v>
      </c>
      <c r="E258" s="43">
        <f>IFERROR(VLOOKUP(C258,Cenník[[KódN]:[JC]],2,0),"")</f>
        <v>3.16</v>
      </c>
      <c r="F258" s="44"/>
      <c r="G258" s="45">
        <f t="shared" ref="G258:G259" si="52">F258*E258</f>
        <v>0</v>
      </c>
      <c r="H258" s="30"/>
      <c r="I258" s="41">
        <v>4240</v>
      </c>
      <c r="J258" s="42" t="str">
        <f>IFERROR(VLOOKUP(I258,Cenník[[Kód]:[Názov]],2,0),"")</f>
        <v>Tuš KOH 20g čierny</v>
      </c>
      <c r="K258" s="43">
        <f>IFERROR(VLOOKUP(I258,Cenník[[KódN]:[JC]],2,0),"")</f>
        <v>1.1299999999999999</v>
      </c>
      <c r="L258" s="44"/>
      <c r="M258" s="45">
        <f t="shared" ref="M258:M264" si="53">L258*K258</f>
        <v>0</v>
      </c>
      <c r="N258" s="30"/>
      <c r="O258" s="50"/>
    </row>
    <row r="259" spans="1:15" ht="12.75" customHeight="1" x14ac:dyDescent="0.2">
      <c r="A259" s="50"/>
      <c r="B259" s="30"/>
      <c r="C259" s="41">
        <v>3929</v>
      </c>
      <c r="D259" s="42" t="str">
        <f>IFERROR(VLOOKUP(C259,Cenník[[Kód]:[Názov]],2,0),"")</f>
        <v>Obrus na VV 65x50</v>
      </c>
      <c r="E259" s="43">
        <f>IFERROR(VLOOKUP(C259,Cenník[[KódN]:[JC]],2,0),"")</f>
        <v>2.5999999999999996</v>
      </c>
      <c r="F259" s="44"/>
      <c r="G259" s="45">
        <f t="shared" si="52"/>
        <v>0</v>
      </c>
      <c r="H259" s="30"/>
      <c r="I259" s="41">
        <v>4241</v>
      </c>
      <c r="J259" s="42" t="str">
        <f>IFERROR(VLOOKUP(I259,Cenník[[Kód]:[Názov]],2,0),"")</f>
        <v>Tuš KOH 20g modrý</v>
      </c>
      <c r="K259" s="43">
        <f>IFERROR(VLOOKUP(I259,Cenník[[KódN]:[JC]],2,0),"")</f>
        <v>1.31</v>
      </c>
      <c r="L259" s="44"/>
      <c r="M259" s="45">
        <f t="shared" si="53"/>
        <v>0</v>
      </c>
      <c r="N259" s="30"/>
      <c r="O259" s="50"/>
    </row>
    <row r="260" spans="1:15" ht="12.75" customHeight="1" x14ac:dyDescent="0.2">
      <c r="A260" s="50"/>
      <c r="B260" s="30"/>
      <c r="C260" s="37" t="s">
        <v>158</v>
      </c>
      <c r="D260" s="38"/>
      <c r="E260" s="39"/>
      <c r="F260" s="40"/>
      <c r="G260" s="39"/>
      <c r="H260" s="30"/>
      <c r="I260" s="41">
        <v>4242</v>
      </c>
      <c r="J260" s="42" t="str">
        <f>IFERROR(VLOOKUP(I260,Cenník[[Kód]:[Názov]],2,0),"")</f>
        <v>Tuš KOH 20g žltý</v>
      </c>
      <c r="K260" s="43">
        <f>IFERROR(VLOOKUP(I260,Cenník[[KódN]:[JC]],2,0),"")</f>
        <v>1.4</v>
      </c>
      <c r="L260" s="44"/>
      <c r="M260" s="45">
        <f t="shared" si="53"/>
        <v>0</v>
      </c>
      <c r="N260" s="47"/>
      <c r="O260" s="50"/>
    </row>
    <row r="261" spans="1:15" ht="12.75" customHeight="1" x14ac:dyDescent="0.2">
      <c r="A261" s="50"/>
      <c r="B261" s="30"/>
      <c r="C261" s="41">
        <v>4641</v>
      </c>
      <c r="D261" s="42" t="str">
        <f>IFERROR(VLOOKUP(C261,Cenník[[Kód]:[Názov]],2,0),"")</f>
        <v>Box na jedlo</v>
      </c>
      <c r="E261" s="43">
        <f>IFERROR(VLOOKUP(C261,Cenník[[KódN]:[JC]],2,0),"")</f>
        <v>7.22</v>
      </c>
      <c r="F261" s="44"/>
      <c r="G261" s="45">
        <f t="shared" ref="G261:G262" si="54">F261*E261</f>
        <v>0</v>
      </c>
      <c r="H261" s="30"/>
      <c r="I261" s="41">
        <v>4243</v>
      </c>
      <c r="J261" s="42" t="str">
        <f>IFERROR(VLOOKUP(I261,Cenník[[Kód]:[Názov]],2,0),"")</f>
        <v>Tuš KOH 20g červený</v>
      </c>
      <c r="K261" s="43">
        <f>IFERROR(VLOOKUP(I261,Cenník[[KódN]:[JC]],2,0),"")</f>
        <v>1.1599999999999999</v>
      </c>
      <c r="L261" s="44"/>
      <c r="M261" s="45">
        <f t="shared" si="53"/>
        <v>0</v>
      </c>
      <c r="N261" s="47"/>
      <c r="O261" s="50"/>
    </row>
    <row r="262" spans="1:15" ht="12.75" customHeight="1" x14ac:dyDescent="0.2">
      <c r="A262" s="50"/>
      <c r="B262" s="30"/>
      <c r="C262" s="41">
        <v>4645</v>
      </c>
      <c r="D262" s="42" t="str">
        <f>IFERROR(VLOOKUP(C262,Cenník[[Kód]:[Názov]],2,0),"")</f>
        <v>Flaška na pitie</v>
      </c>
      <c r="E262" s="43">
        <f>IFERROR(VLOOKUP(C262,Cenník[[KódN]:[JC]],2,0),"")</f>
        <v>12.22</v>
      </c>
      <c r="F262" s="44"/>
      <c r="G262" s="45">
        <f t="shared" si="54"/>
        <v>0</v>
      </c>
      <c r="H262" s="30"/>
      <c r="I262" s="41">
        <v>4244</v>
      </c>
      <c r="J262" s="42" t="str">
        <f>IFERROR(VLOOKUP(I262,Cenník[[Kód]:[Názov]],2,0),"")</f>
        <v>Tuš KOH 20g biely</v>
      </c>
      <c r="K262" s="43">
        <f>IFERROR(VLOOKUP(I262,Cenník[[KódN]:[JC]],2,0),"")</f>
        <v>1.52</v>
      </c>
      <c r="L262" s="44"/>
      <c r="M262" s="45">
        <f t="shared" si="53"/>
        <v>0</v>
      </c>
      <c r="N262" s="47"/>
      <c r="O262" s="50"/>
    </row>
    <row r="263" spans="1:15" ht="12.75" customHeight="1" x14ac:dyDescent="0.2">
      <c r="A263" s="50"/>
      <c r="B263" s="30"/>
      <c r="C263" s="37" t="s">
        <v>391</v>
      </c>
      <c r="D263" s="38"/>
      <c r="E263" s="39"/>
      <c r="F263" s="40"/>
      <c r="G263" s="39"/>
      <c r="H263" s="30"/>
      <c r="I263" s="41">
        <v>4245</v>
      </c>
      <c r="J263" s="42" t="str">
        <f>IFERROR(VLOOKUP(I263,Cenník[[Kód]:[Názov]],2,0),"")</f>
        <v>Tuš KOH 20g zelený</v>
      </c>
      <c r="K263" s="43">
        <f>IFERROR(VLOOKUP(I263,Cenník[[KódN]:[JC]],2,0),"")</f>
        <v>1.31</v>
      </c>
      <c r="L263" s="44"/>
      <c r="M263" s="45">
        <f t="shared" si="53"/>
        <v>0</v>
      </c>
      <c r="N263" s="47"/>
      <c r="O263" s="50"/>
    </row>
    <row r="264" spans="1:15" ht="12.75" customHeight="1" x14ac:dyDescent="0.2">
      <c r="A264" s="50"/>
      <c r="B264" s="30"/>
      <c r="C264" s="41">
        <v>3936</v>
      </c>
      <c r="D264" s="42" t="str">
        <f>IFERROR(VLOOKUP(C264,Cenník[[Kód]:[Názov]],2,0),"")</f>
        <v>Taška školská 1-2.ročník</v>
      </c>
      <c r="E264" s="43">
        <f>IFERROR(VLOOKUP(C264,Cenník[[KódN]:[JC]],2,0),"")</f>
        <v>76.8</v>
      </c>
      <c r="F264" s="44"/>
      <c r="G264" s="45">
        <f t="shared" ref="G264:G267" si="55">F264*E264</f>
        <v>0</v>
      </c>
      <c r="H264" s="30"/>
      <c r="I264" s="41">
        <v>4246</v>
      </c>
      <c r="J264" s="42" t="str">
        <f>IFERROR(VLOOKUP(I264,Cenník[[Kód]:[Názov]],2,0),"")</f>
        <v>Tuš KOH 20g sada 6 farieb</v>
      </c>
      <c r="K264" s="43">
        <f>IFERROR(VLOOKUP(I264,Cenník[[KódN]:[JC]],2,0),"")</f>
        <v>7.99</v>
      </c>
      <c r="L264" s="44"/>
      <c r="M264" s="45">
        <f t="shared" si="53"/>
        <v>0</v>
      </c>
      <c r="N264" s="47"/>
      <c r="O264" s="50"/>
    </row>
    <row r="265" spans="1:15" ht="12.75" customHeight="1" x14ac:dyDescent="0.2">
      <c r="A265" s="50"/>
      <c r="B265" s="30"/>
      <c r="C265" s="41">
        <v>3937</v>
      </c>
      <c r="D265" s="42" t="str">
        <f>IFERROR(VLOOKUP(C265,Cenník[[Kód]:[Názov]],2,0),"")</f>
        <v>Taška školská 3-5.ročník</v>
      </c>
      <c r="E265" s="43">
        <f>IFERROR(VLOOKUP(C265,Cenník[[KódN]:[JC]],2,0),"")</f>
        <v>57.6</v>
      </c>
      <c r="F265" s="44"/>
      <c r="G265" s="45">
        <f t="shared" si="55"/>
        <v>0</v>
      </c>
      <c r="H265" s="30"/>
      <c r="I265" s="37" t="s">
        <v>136</v>
      </c>
      <c r="J265" s="38"/>
      <c r="K265" s="39"/>
      <c r="L265" s="40"/>
      <c r="M265" s="39"/>
      <c r="N265" s="47"/>
      <c r="O265" s="50"/>
    </row>
    <row r="266" spans="1:15" ht="12.75" customHeight="1" x14ac:dyDescent="0.2">
      <c r="A266" s="50"/>
      <c r="B266" s="30"/>
      <c r="C266" s="41">
        <v>3938</v>
      </c>
      <c r="D266" s="42" t="str">
        <f>IFERROR(VLOOKUP(C266,Cenník[[Kód]:[Názov]],2,0),"")</f>
        <v>Taška školská 2.stupeň</v>
      </c>
      <c r="E266" s="43">
        <f>IFERROR(VLOOKUP(C266,Cenník[[KódN]:[JC]],2,0),"")</f>
        <v>57.6</v>
      </c>
      <c r="F266" s="44"/>
      <c r="G266" s="45">
        <f t="shared" si="55"/>
        <v>0</v>
      </c>
      <c r="H266" s="30"/>
      <c r="I266" s="41">
        <v>4120</v>
      </c>
      <c r="J266" s="42" t="str">
        <f>IFERROR(VLOOKUP(I266,Cenník[[Kód]:[Názov]],2,0),"")</f>
        <v>Kaligrafická rúčka</v>
      </c>
      <c r="K266" s="43">
        <f>IFERROR(VLOOKUP(I266,Cenník[[KódN]:[JC]],2,0),"")</f>
        <v>8.3000000000000007</v>
      </c>
      <c r="L266" s="44"/>
      <c r="M266" s="45">
        <f t="shared" ref="M266:M268" si="56">L266*K266</f>
        <v>0</v>
      </c>
      <c r="N266" s="47"/>
      <c r="O266" s="50"/>
    </row>
    <row r="267" spans="1:15" ht="12.75" customHeight="1" x14ac:dyDescent="0.2">
      <c r="A267" s="50"/>
      <c r="B267" s="30"/>
      <c r="C267" s="41">
        <v>3930</v>
      </c>
      <c r="D267" s="42" t="str">
        <f>IFERROR(VLOOKUP(C267,Cenník[[Kód]:[Názov]],2,0),"")</f>
        <v>Taška igelitová</v>
      </c>
      <c r="E267" s="43">
        <f>IFERROR(VLOOKUP(C267,Cenník[[KódN]:[JC]],2,0),"")</f>
        <v>0.3</v>
      </c>
      <c r="F267" s="44"/>
      <c r="G267" s="45">
        <f t="shared" si="55"/>
        <v>0</v>
      </c>
      <c r="H267" s="30"/>
      <c r="I267" s="41">
        <v>4125</v>
      </c>
      <c r="J267" s="42" t="str">
        <f>IFERROR(VLOOKUP(I267,Cenník[[Kód]:[Názov]],2,0),"")</f>
        <v>Kaligrafické pierko 1ks</v>
      </c>
      <c r="K267" s="43">
        <f>IFERROR(VLOOKUP(I267,Cenník[[KódN]:[JC]],2,0),"")</f>
        <v>1.92</v>
      </c>
      <c r="L267" s="44"/>
      <c r="M267" s="45">
        <f t="shared" si="56"/>
        <v>0</v>
      </c>
      <c r="N267" s="47"/>
      <c r="O267" s="50"/>
    </row>
    <row r="268" spans="1:15" ht="12.75" customHeight="1" x14ac:dyDescent="0.2">
      <c r="A268" s="50"/>
      <c r="B268" s="30"/>
      <c r="C268" s="37" t="s">
        <v>403</v>
      </c>
      <c r="D268" s="38"/>
      <c r="E268" s="39"/>
      <c r="F268" s="40"/>
      <c r="G268" s="39"/>
      <c r="H268" s="30"/>
      <c r="I268" s="41">
        <v>4126</v>
      </c>
      <c r="J268" s="42" t="str">
        <f>IFERROR(VLOOKUP(I268,Cenník[[Kód]:[Názov]],2,0),"")</f>
        <v>Kaligrafické pierko 5ks sada</v>
      </c>
      <c r="K268" s="43">
        <f>IFERROR(VLOOKUP(I268,Cenník[[KódN]:[JC]],2,0),"")</f>
        <v>12.28</v>
      </c>
      <c r="L268" s="44"/>
      <c r="M268" s="45">
        <f t="shared" si="56"/>
        <v>0</v>
      </c>
      <c r="N268" s="47"/>
      <c r="O268" s="50"/>
    </row>
    <row r="269" spans="1:15" ht="12.75" customHeight="1" x14ac:dyDescent="0.2">
      <c r="A269" s="50"/>
      <c r="B269" s="30"/>
      <c r="C269" s="41">
        <v>3934</v>
      </c>
      <c r="D269" s="42" t="str">
        <f>IFERROR(VLOOKUP(C269,Cenník[[Kód]:[Názov]],2,0),"")</f>
        <v>Zástera na VV PVC</v>
      </c>
      <c r="E269" s="43">
        <f>IFERROR(VLOOKUP(C269,Cenník[[KódN]:[JC]],2,0),"")</f>
        <v>3.48</v>
      </c>
      <c r="F269" s="44"/>
      <c r="G269" s="45">
        <f t="shared" ref="G269:G270" si="57">F269*E269</f>
        <v>0</v>
      </c>
      <c r="H269" s="30"/>
      <c r="I269" s="30"/>
      <c r="J269" s="103" t="s">
        <v>554</v>
      </c>
      <c r="K269" s="104"/>
      <c r="L269" s="101">
        <f>SUM(G8:G270,M8:M268)</f>
        <v>0</v>
      </c>
      <c r="M269" s="102"/>
      <c r="N269" s="47"/>
      <c r="O269" s="50"/>
    </row>
    <row r="270" spans="1:15" ht="12.75" customHeight="1" x14ac:dyDescent="0.2">
      <c r="A270" s="50"/>
      <c r="B270" s="47"/>
      <c r="C270" s="41">
        <v>3935</v>
      </c>
      <c r="D270" s="42" t="str">
        <f>IFERROR(VLOOKUP(C270,Cenník[[Kód]:[Názov]],2,0),"")</f>
        <v>Vrecko na prezuvky,VV,TV,hyg.</v>
      </c>
      <c r="E270" s="43">
        <f>IFERROR(VLOOKUP(C270,Cenník[[KódN]:[JC]],2,0),"")</f>
        <v>2.3199999999999998</v>
      </c>
      <c r="F270" s="44"/>
      <c r="G270" s="45">
        <f t="shared" si="57"/>
        <v>0</v>
      </c>
      <c r="H270" s="30"/>
      <c r="I270" s="30"/>
      <c r="J270" s="105"/>
      <c r="K270" s="106"/>
      <c r="L270" s="102"/>
      <c r="M270" s="102"/>
      <c r="N270" s="47"/>
      <c r="O270" s="50"/>
    </row>
    <row r="271" spans="1:15" ht="12.75" customHeight="1" x14ac:dyDescent="0.2">
      <c r="A271" s="50"/>
      <c r="B271" s="47"/>
      <c r="C271" s="30"/>
      <c r="D271" s="30"/>
      <c r="E271" s="30"/>
      <c r="F271" s="30"/>
      <c r="G271" s="30"/>
      <c r="H271" s="30"/>
      <c r="I271" s="30"/>
      <c r="J271" s="30"/>
      <c r="K271" s="30"/>
      <c r="L271" s="30"/>
      <c r="M271" s="30"/>
      <c r="N271" s="47"/>
      <c r="O271" s="50"/>
    </row>
    <row r="272" spans="1:15" ht="12.75" customHeight="1" x14ac:dyDescent="0.2">
      <c r="A272" s="50"/>
      <c r="B272" s="50"/>
      <c r="C272" s="50"/>
      <c r="D272" s="50"/>
      <c r="E272" s="50"/>
      <c r="F272" s="50"/>
      <c r="G272" s="50"/>
      <c r="H272" s="50"/>
      <c r="I272" s="50"/>
      <c r="J272" s="50"/>
      <c r="K272" s="50"/>
      <c r="L272" s="50"/>
      <c r="M272" s="50"/>
      <c r="N272" s="50"/>
      <c r="O272" s="50"/>
    </row>
    <row r="273" spans="1:16" ht="12.75" customHeight="1" x14ac:dyDescent="0.2">
      <c r="A273" s="50"/>
      <c r="B273" s="50"/>
      <c r="C273" s="50"/>
      <c r="D273" s="50"/>
      <c r="E273" s="50"/>
      <c r="F273" s="50"/>
      <c r="G273" s="50"/>
      <c r="H273" s="50"/>
      <c r="I273" s="50"/>
      <c r="J273" s="50"/>
      <c r="K273" s="50"/>
      <c r="L273" s="50"/>
      <c r="M273" s="50"/>
      <c r="N273" s="50"/>
      <c r="O273" s="50"/>
    </row>
    <row r="274" spans="1:16" ht="12.75" customHeight="1" x14ac:dyDescent="0.25">
      <c r="B274" s="16"/>
      <c r="C274" s="16"/>
      <c r="D274"/>
      <c r="E274"/>
      <c r="F274"/>
      <c r="G274" s="16"/>
      <c r="H274"/>
      <c r="I274"/>
      <c r="J274"/>
      <c r="K274"/>
      <c r="L274"/>
      <c r="M274"/>
      <c r="N274"/>
      <c r="O274"/>
      <c r="P274"/>
    </row>
    <row r="275" spans="1:16" ht="12.75" customHeight="1" x14ac:dyDescent="0.25">
      <c r="B275" s="16"/>
      <c r="D275"/>
      <c r="E275"/>
      <c r="F275"/>
      <c r="G275" s="16"/>
      <c r="H275"/>
      <c r="I275"/>
      <c r="J275"/>
      <c r="K275"/>
      <c r="L275"/>
      <c r="M275"/>
      <c r="N275"/>
      <c r="O275"/>
      <c r="P275"/>
    </row>
    <row r="276" spans="1:16" ht="12.75" customHeight="1" x14ac:dyDescent="0.25">
      <c r="B276" s="16"/>
      <c r="C276" s="16"/>
      <c r="D276"/>
      <c r="H276"/>
      <c r="I276"/>
      <c r="J276"/>
      <c r="K276"/>
      <c r="L276"/>
      <c r="M276"/>
      <c r="N276"/>
      <c r="O276"/>
      <c r="P276"/>
    </row>
    <row r="277" spans="1:16" ht="12.75" customHeight="1" x14ac:dyDescent="0.25">
      <c r="B277" s="16"/>
      <c r="C277" s="16"/>
      <c r="D277"/>
      <c r="E277"/>
      <c r="F277"/>
      <c r="G277" s="16"/>
      <c r="H277"/>
      <c r="I277"/>
      <c r="J277"/>
      <c r="K277" s="16"/>
      <c r="L277" s="16"/>
      <c r="M277" s="16"/>
      <c r="N277" s="16"/>
      <c r="O277" s="16"/>
    </row>
    <row r="278" spans="1:16" ht="12.75" customHeight="1" x14ac:dyDescent="0.25">
      <c r="B278" s="16"/>
      <c r="C278" s="16"/>
      <c r="D278"/>
      <c r="E278"/>
      <c r="F278"/>
      <c r="G278" s="16"/>
      <c r="H278" s="16"/>
      <c r="I278" s="16"/>
      <c r="J278" s="16"/>
      <c r="K278" s="16"/>
      <c r="L278" s="16"/>
      <c r="M278" s="16"/>
      <c r="N278" s="16"/>
      <c r="O278" s="16"/>
    </row>
    <row r="279" spans="1:16" ht="12.75" customHeight="1" x14ac:dyDescent="0.25">
      <c r="B279" s="16"/>
      <c r="C279" s="16"/>
      <c r="D279"/>
      <c r="E279"/>
      <c r="F279"/>
      <c r="G279" s="16"/>
      <c r="H279" s="16"/>
      <c r="I279" s="16"/>
      <c r="J279" s="16"/>
      <c r="K279" s="16"/>
      <c r="L279" s="16"/>
      <c r="M279" s="16"/>
      <c r="N279" s="16"/>
      <c r="O279" s="16"/>
    </row>
    <row r="280" spans="1:16" ht="12.75" customHeight="1" x14ac:dyDescent="0.25">
      <c r="B280" s="16"/>
      <c r="C280" s="16"/>
      <c r="D280"/>
      <c r="E280"/>
      <c r="F280"/>
      <c r="G280" s="16"/>
      <c r="H280" s="16"/>
      <c r="I280" s="16"/>
      <c r="J280" s="16"/>
      <c r="K280" s="16"/>
      <c r="L280" s="16"/>
      <c r="M280" s="16"/>
      <c r="N280" s="16"/>
      <c r="O280" s="16"/>
    </row>
    <row r="281" spans="1:16" ht="12.75" customHeight="1" x14ac:dyDescent="0.25">
      <c r="B281" s="16"/>
      <c r="C281" s="16"/>
      <c r="D281"/>
      <c r="E281"/>
      <c r="F281"/>
      <c r="G281" s="16"/>
      <c r="H281" s="16"/>
      <c r="I281" s="16"/>
      <c r="J281" s="16"/>
      <c r="K281" s="16"/>
      <c r="L281" s="16"/>
      <c r="M281" s="16"/>
      <c r="N281" s="16"/>
      <c r="O281" s="16"/>
    </row>
    <row r="282" spans="1:16" ht="12.75" customHeight="1" x14ac:dyDescent="0.2">
      <c r="B282" s="16"/>
      <c r="C282" s="16"/>
      <c r="D282" s="16"/>
      <c r="E282" s="16"/>
      <c r="F282" s="16"/>
      <c r="G282" s="16"/>
      <c r="H282" s="16"/>
      <c r="I282" s="16"/>
      <c r="J282" s="16"/>
      <c r="K282" s="16"/>
      <c r="L282" s="16"/>
      <c r="M282" s="16"/>
      <c r="N282" s="16"/>
      <c r="O282" s="16"/>
    </row>
    <row r="283" spans="1:16" ht="12.75" customHeight="1" x14ac:dyDescent="0.2">
      <c r="B283" s="16"/>
      <c r="C283" s="16"/>
      <c r="D283" s="16"/>
      <c r="E283" s="16"/>
      <c r="F283" s="16"/>
      <c r="G283" s="16"/>
      <c r="H283" s="16"/>
      <c r="I283" s="16"/>
      <c r="J283" s="16"/>
      <c r="K283" s="16"/>
      <c r="L283" s="16"/>
      <c r="M283" s="16"/>
      <c r="N283" s="16"/>
      <c r="O283" s="16"/>
    </row>
    <row r="284" spans="1:16" ht="12.75" customHeight="1" x14ac:dyDescent="0.2">
      <c r="B284" s="16"/>
      <c r="C284" s="16"/>
      <c r="D284" s="16"/>
      <c r="E284" s="16"/>
      <c r="F284" s="16"/>
      <c r="G284" s="16"/>
      <c r="H284" s="16"/>
      <c r="I284" s="16"/>
      <c r="J284" s="16"/>
      <c r="K284" s="16"/>
      <c r="L284" s="16"/>
      <c r="M284" s="16"/>
      <c r="N284" s="16"/>
      <c r="O284" s="16"/>
    </row>
    <row r="285" spans="1:16" ht="12.75" customHeight="1" x14ac:dyDescent="0.2">
      <c r="B285" s="16"/>
      <c r="C285" s="16"/>
      <c r="D285" s="16"/>
      <c r="E285" s="16"/>
      <c r="F285" s="16"/>
      <c r="G285" s="16"/>
      <c r="H285" s="16"/>
      <c r="I285" s="16"/>
      <c r="J285" s="16"/>
      <c r="K285" s="16"/>
      <c r="L285" s="16"/>
      <c r="M285" s="16"/>
      <c r="N285" s="16"/>
      <c r="O285" s="16"/>
    </row>
    <row r="286" spans="1:16" ht="12.75" customHeight="1" x14ac:dyDescent="0.2">
      <c r="B286" s="16"/>
      <c r="C286" s="16"/>
      <c r="D286" s="16"/>
      <c r="E286" s="16"/>
      <c r="F286" s="16"/>
      <c r="G286" s="16"/>
      <c r="H286" s="16"/>
      <c r="I286" s="16"/>
      <c r="J286" s="16"/>
      <c r="K286" s="16"/>
      <c r="L286" s="16"/>
      <c r="M286" s="16"/>
      <c r="N286" s="16"/>
      <c r="O286" s="16"/>
    </row>
    <row r="287" spans="1:16" ht="12.75" customHeight="1" x14ac:dyDescent="0.2">
      <c r="B287" s="16"/>
      <c r="C287" s="16"/>
      <c r="D287" s="16"/>
      <c r="E287" s="16"/>
      <c r="F287" s="16"/>
      <c r="G287" s="16"/>
      <c r="H287" s="16"/>
      <c r="I287" s="16"/>
      <c r="J287" s="16"/>
      <c r="K287" s="16"/>
      <c r="L287" s="16"/>
      <c r="M287" s="16"/>
      <c r="N287" s="16"/>
      <c r="O287" s="16"/>
    </row>
    <row r="288" spans="1:16" ht="12.75" customHeight="1" x14ac:dyDescent="0.2">
      <c r="B288" s="16"/>
      <c r="C288" s="16"/>
      <c r="D288" s="16"/>
      <c r="E288" s="16"/>
      <c r="F288" s="16"/>
      <c r="G288" s="16"/>
      <c r="H288" s="16"/>
      <c r="I288" s="16"/>
      <c r="J288" s="16"/>
      <c r="K288" s="16"/>
      <c r="L288" s="16"/>
      <c r="M288" s="16"/>
      <c r="N288" s="16"/>
      <c r="O288" s="16"/>
    </row>
    <row r="289" spans="2:15" ht="12.75" customHeight="1" x14ac:dyDescent="0.2">
      <c r="B289" s="16"/>
      <c r="C289" s="16"/>
      <c r="D289" s="16"/>
      <c r="E289" s="16"/>
      <c r="F289" s="16"/>
      <c r="G289" s="16"/>
      <c r="H289" s="16"/>
      <c r="I289" s="16"/>
      <c r="J289" s="16"/>
      <c r="K289" s="16"/>
      <c r="L289" s="16"/>
      <c r="M289" s="16"/>
      <c r="N289" s="16"/>
      <c r="O289" s="16"/>
    </row>
    <row r="290" spans="2:15" ht="12.75" customHeight="1" x14ac:dyDescent="0.2">
      <c r="B290" s="16"/>
      <c r="C290" s="16"/>
      <c r="D290" s="16"/>
      <c r="E290" s="16"/>
      <c r="F290" s="16"/>
      <c r="G290" s="16"/>
      <c r="H290" s="16"/>
      <c r="I290" s="16"/>
      <c r="J290" s="16"/>
      <c r="K290" s="16"/>
      <c r="L290" s="16"/>
      <c r="M290" s="16"/>
      <c r="N290" s="16"/>
      <c r="O290" s="16"/>
    </row>
    <row r="291" spans="2:15" ht="12.75" customHeight="1" x14ac:dyDescent="0.2">
      <c r="B291" s="16"/>
      <c r="C291" s="16"/>
      <c r="D291" s="16"/>
      <c r="E291" s="16"/>
      <c r="F291" s="16"/>
      <c r="G291" s="16"/>
      <c r="H291" s="16"/>
      <c r="I291" s="16"/>
      <c r="J291" s="16"/>
      <c r="K291" s="16"/>
      <c r="L291" s="16"/>
      <c r="M291" s="16"/>
      <c r="N291" s="16"/>
      <c r="O291" s="16"/>
    </row>
    <row r="292" spans="2:15" ht="12.75" customHeight="1" x14ac:dyDescent="0.2">
      <c r="B292" s="16"/>
      <c r="C292" s="16"/>
      <c r="D292" s="16"/>
      <c r="E292" s="16"/>
      <c r="F292" s="16"/>
      <c r="G292" s="16"/>
      <c r="H292" s="16"/>
      <c r="I292" s="16"/>
      <c r="J292" s="16"/>
      <c r="K292" s="16"/>
      <c r="L292" s="16"/>
      <c r="M292" s="16"/>
      <c r="N292" s="16"/>
      <c r="O292" s="16"/>
    </row>
    <row r="293" spans="2:15" ht="12.75" customHeight="1" x14ac:dyDescent="0.2">
      <c r="B293" s="16"/>
      <c r="C293" s="16"/>
      <c r="D293" s="16"/>
      <c r="E293" s="16"/>
      <c r="F293" s="16"/>
      <c r="G293" s="16"/>
      <c r="H293" s="16"/>
      <c r="I293" s="16"/>
      <c r="J293" s="16"/>
      <c r="K293" s="16"/>
      <c r="L293" s="16"/>
      <c r="M293" s="16"/>
      <c r="N293" s="16"/>
      <c r="O293" s="16"/>
    </row>
    <row r="294" spans="2:15" ht="12.75" customHeight="1" x14ac:dyDescent="0.2">
      <c r="B294" s="16"/>
      <c r="C294" s="16"/>
      <c r="D294" s="16"/>
      <c r="E294" s="16"/>
      <c r="F294" s="16"/>
      <c r="G294" s="16"/>
      <c r="H294" s="16"/>
      <c r="I294" s="16"/>
      <c r="J294" s="16"/>
      <c r="K294" s="16"/>
      <c r="L294" s="16"/>
      <c r="M294" s="16"/>
      <c r="N294" s="16"/>
      <c r="O294" s="16"/>
    </row>
    <row r="295" spans="2:15" ht="12.75" customHeight="1" x14ac:dyDescent="0.2">
      <c r="B295" s="16"/>
      <c r="C295" s="16"/>
      <c r="D295" s="16"/>
      <c r="E295" s="16"/>
      <c r="F295" s="16"/>
      <c r="G295" s="16"/>
      <c r="H295" s="16"/>
      <c r="I295" s="16"/>
      <c r="J295" s="16"/>
      <c r="K295" s="16"/>
      <c r="L295" s="16"/>
      <c r="M295" s="16"/>
      <c r="N295" s="16"/>
      <c r="O295" s="16"/>
    </row>
    <row r="296" spans="2:15" ht="12.75" customHeight="1" x14ac:dyDescent="0.2">
      <c r="B296" s="16"/>
      <c r="C296" s="16"/>
      <c r="D296" s="16"/>
      <c r="E296" s="16"/>
      <c r="F296" s="16"/>
      <c r="G296" s="16"/>
      <c r="H296" s="16"/>
      <c r="I296" s="16"/>
      <c r="J296" s="16"/>
      <c r="K296" s="16"/>
      <c r="L296" s="16"/>
      <c r="M296" s="16"/>
      <c r="N296" s="16"/>
      <c r="O296" s="16"/>
    </row>
    <row r="297" spans="2:15" ht="12.75" customHeight="1" x14ac:dyDescent="0.2">
      <c r="B297" s="16"/>
      <c r="C297" s="16"/>
      <c r="D297" s="16"/>
      <c r="E297" s="16"/>
      <c r="F297" s="16"/>
      <c r="G297" s="16"/>
      <c r="H297" s="16"/>
      <c r="I297" s="16"/>
      <c r="J297" s="16"/>
      <c r="K297" s="16"/>
      <c r="L297" s="16"/>
      <c r="M297" s="16"/>
      <c r="N297" s="16"/>
      <c r="O297" s="16"/>
    </row>
    <row r="298" spans="2:15" ht="12.75" customHeight="1" x14ac:dyDescent="0.2">
      <c r="B298" s="16"/>
      <c r="C298" s="16"/>
      <c r="D298" s="16"/>
      <c r="E298" s="16"/>
      <c r="F298" s="16"/>
      <c r="G298" s="16"/>
      <c r="H298" s="16"/>
      <c r="I298" s="16"/>
      <c r="J298" s="16"/>
      <c r="K298" s="16"/>
      <c r="L298" s="16"/>
      <c r="M298" s="16"/>
      <c r="N298" s="16"/>
      <c r="O298" s="16"/>
    </row>
    <row r="299" spans="2:15" ht="12.75" customHeight="1" x14ac:dyDescent="0.2">
      <c r="B299" s="16"/>
      <c r="C299" s="16"/>
      <c r="D299" s="16"/>
      <c r="E299" s="16"/>
      <c r="F299" s="16"/>
      <c r="G299" s="16"/>
      <c r="H299" s="16"/>
      <c r="I299" s="16"/>
      <c r="J299" s="16"/>
      <c r="K299" s="16"/>
      <c r="L299" s="16"/>
      <c r="M299" s="16"/>
      <c r="N299" s="16"/>
      <c r="O299" s="16"/>
    </row>
    <row r="300" spans="2:15" ht="12.75" customHeight="1" x14ac:dyDescent="0.2">
      <c r="B300" s="16"/>
      <c r="C300" s="16"/>
      <c r="D300" s="16"/>
      <c r="E300" s="16"/>
      <c r="F300" s="16"/>
      <c r="G300" s="16"/>
      <c r="H300" s="16"/>
      <c r="I300" s="16"/>
      <c r="J300" s="16"/>
      <c r="K300" s="16"/>
      <c r="L300" s="16"/>
      <c r="M300" s="16"/>
      <c r="N300" s="16"/>
      <c r="O300" s="16"/>
    </row>
    <row r="301" spans="2:15" ht="12.75" customHeight="1" x14ac:dyDescent="0.2">
      <c r="B301" s="16"/>
      <c r="C301" s="16"/>
      <c r="D301" s="16"/>
      <c r="E301" s="16"/>
      <c r="F301" s="16"/>
      <c r="G301" s="16"/>
      <c r="H301" s="16"/>
      <c r="I301" s="16"/>
      <c r="J301" s="16"/>
      <c r="K301" s="16"/>
      <c r="L301" s="16"/>
      <c r="M301" s="16"/>
      <c r="N301" s="16"/>
      <c r="O301" s="16"/>
    </row>
    <row r="302" spans="2:15" ht="12.75" customHeight="1" x14ac:dyDescent="0.2">
      <c r="B302" s="16"/>
      <c r="C302" s="16"/>
      <c r="D302" s="16"/>
      <c r="E302" s="16"/>
      <c r="F302" s="16"/>
      <c r="G302" s="16"/>
      <c r="H302" s="16"/>
      <c r="I302" s="16"/>
      <c r="J302" s="16"/>
      <c r="K302" s="16"/>
      <c r="L302" s="16"/>
      <c r="M302" s="16"/>
      <c r="N302" s="16"/>
      <c r="O302" s="16"/>
    </row>
    <row r="303" spans="2:15" ht="12.75" customHeight="1" x14ac:dyDescent="0.2">
      <c r="B303" s="16"/>
      <c r="C303" s="16"/>
      <c r="D303" s="16"/>
      <c r="E303" s="16"/>
      <c r="F303" s="16"/>
      <c r="G303" s="16"/>
      <c r="H303" s="16"/>
      <c r="I303" s="16"/>
      <c r="J303" s="16"/>
      <c r="K303" s="16"/>
      <c r="L303" s="16"/>
      <c r="M303" s="16"/>
      <c r="N303" s="16"/>
      <c r="O303" s="16"/>
    </row>
    <row r="304" spans="2:15" ht="12.75" customHeight="1" x14ac:dyDescent="0.2">
      <c r="B304" s="16"/>
      <c r="C304" s="16"/>
      <c r="D304" s="16"/>
      <c r="E304" s="16"/>
      <c r="F304" s="16"/>
      <c r="G304" s="16"/>
      <c r="H304" s="16"/>
      <c r="I304" s="16"/>
      <c r="J304" s="16"/>
      <c r="K304" s="16"/>
      <c r="L304" s="16"/>
      <c r="M304" s="16"/>
      <c r="N304" s="16"/>
      <c r="O304" s="16"/>
    </row>
    <row r="305" spans="2:15" ht="12.75" customHeight="1" x14ac:dyDescent="0.2">
      <c r="B305" s="16"/>
      <c r="C305" s="16"/>
      <c r="D305" s="16"/>
      <c r="E305" s="16"/>
      <c r="F305" s="16"/>
      <c r="G305" s="16"/>
      <c r="H305" s="16"/>
      <c r="I305" s="16"/>
      <c r="J305" s="16"/>
      <c r="K305" s="16"/>
      <c r="L305" s="16"/>
      <c r="M305" s="16"/>
      <c r="N305" s="16"/>
      <c r="O305" s="16"/>
    </row>
    <row r="306" spans="2:15" ht="12.75" customHeight="1" x14ac:dyDescent="0.2">
      <c r="B306" s="16"/>
      <c r="C306" s="16"/>
      <c r="D306" s="16"/>
      <c r="E306" s="16"/>
      <c r="F306" s="16"/>
      <c r="G306" s="16"/>
      <c r="H306" s="16"/>
      <c r="I306" s="16"/>
      <c r="J306" s="16"/>
      <c r="K306" s="16"/>
      <c r="L306" s="16"/>
      <c r="M306" s="16"/>
      <c r="N306" s="16"/>
      <c r="O306" s="16"/>
    </row>
    <row r="307" spans="2:15" ht="12.75" customHeight="1" x14ac:dyDescent="0.2">
      <c r="B307" s="16"/>
      <c r="H307" s="16"/>
      <c r="I307" s="16"/>
      <c r="J307" s="16"/>
      <c r="K307" s="16"/>
      <c r="L307" s="16"/>
      <c r="M307" s="16"/>
      <c r="N307" s="16"/>
      <c r="O307" s="16"/>
    </row>
    <row r="308" spans="2:15" ht="12.75" customHeight="1" x14ac:dyDescent="0.2">
      <c r="B308" s="16"/>
      <c r="H308" s="16"/>
      <c r="N308" s="16"/>
      <c r="O308" s="16"/>
    </row>
    <row r="309" spans="2:15" ht="12.75" customHeight="1" x14ac:dyDescent="0.2">
      <c r="B309" s="16"/>
      <c r="H309" s="16"/>
      <c r="N309" s="16"/>
    </row>
    <row r="310" spans="2:15" ht="12.75" customHeight="1" x14ac:dyDescent="0.2">
      <c r="B310" s="16"/>
      <c r="N310" s="16"/>
    </row>
    <row r="311" spans="2:15" ht="12.75" customHeight="1" x14ac:dyDescent="0.2">
      <c r="B311" s="16"/>
    </row>
    <row r="312" spans="2:15" ht="12.75" customHeight="1" x14ac:dyDescent="0.2">
      <c r="B312" s="16"/>
    </row>
    <row r="313" spans="2:15" ht="12.75" customHeight="1" x14ac:dyDescent="0.2">
      <c r="B313" s="16"/>
    </row>
    <row r="314" spans="2:15" ht="12.75" customHeight="1" x14ac:dyDescent="0.2">
      <c r="B314" s="16"/>
    </row>
    <row r="315" spans="2:15" ht="12.75" customHeight="1" x14ac:dyDescent="0.2">
      <c r="B315" s="16"/>
    </row>
    <row r="316" spans="2:15" ht="12.75" customHeight="1" x14ac:dyDescent="0.2">
      <c r="B316" s="16"/>
    </row>
    <row r="317" spans="2:15" ht="12.75" customHeight="1" x14ac:dyDescent="0.2">
      <c r="B317" s="16"/>
    </row>
    <row r="318" spans="2:15" ht="12.75" customHeight="1" x14ac:dyDescent="0.2">
      <c r="B318" s="16"/>
      <c r="H318" s="16"/>
    </row>
    <row r="319" spans="2:15" ht="12.75" customHeight="1" x14ac:dyDescent="0.2">
      <c r="H319" s="16"/>
    </row>
    <row r="320" spans="2:15" ht="12.75" customHeight="1" x14ac:dyDescent="0.2">
      <c r="H320" s="16"/>
    </row>
    <row r="321" spans="8:8" ht="12.75" customHeight="1" x14ac:dyDescent="0.2">
      <c r="H321" s="16"/>
    </row>
    <row r="322" spans="8:8" ht="12.75" customHeight="1" x14ac:dyDescent="0.2">
      <c r="H322" s="16"/>
    </row>
    <row r="323" spans="8:8" ht="12.75" customHeight="1" x14ac:dyDescent="0.2">
      <c r="H323" s="16"/>
    </row>
    <row r="324" spans="8:8" ht="12.75" customHeight="1" x14ac:dyDescent="0.2">
      <c r="H324" s="16"/>
    </row>
    <row r="325" spans="8:8" ht="12.75" customHeight="1" x14ac:dyDescent="0.2">
      <c r="H325" s="16"/>
    </row>
    <row r="326" spans="8:8" ht="12.75" customHeight="1" x14ac:dyDescent="0.2">
      <c r="H326" s="16"/>
    </row>
    <row r="327" spans="8:8" ht="12.75" customHeight="1" x14ac:dyDescent="0.2">
      <c r="H327" s="16"/>
    </row>
    <row r="328" spans="8:8" ht="12.75" customHeight="1" x14ac:dyDescent="0.2">
      <c r="H328" s="16"/>
    </row>
    <row r="329" spans="8:8" ht="12.75" customHeight="1" x14ac:dyDescent="0.2">
      <c r="H329" s="16"/>
    </row>
    <row r="330" spans="8:8" ht="12.75" customHeight="1" x14ac:dyDescent="0.2">
      <c r="H330" s="16"/>
    </row>
    <row r="331" spans="8:8" ht="12.75" customHeight="1" x14ac:dyDescent="0.2">
      <c r="H331" s="16"/>
    </row>
    <row r="332" spans="8:8" ht="12.75" customHeight="1" x14ac:dyDescent="0.2">
      <c r="H332" s="16"/>
    </row>
    <row r="333" spans="8:8" ht="12.75" customHeight="1" x14ac:dyDescent="0.2">
      <c r="H333" s="16"/>
    </row>
    <row r="334" spans="8:8" ht="12.75" customHeight="1" x14ac:dyDescent="0.2">
      <c r="H334" s="16"/>
    </row>
    <row r="335" spans="8:8" ht="12.75" customHeight="1" x14ac:dyDescent="0.2">
      <c r="H335" s="16"/>
    </row>
    <row r="336" spans="8:8" ht="12.75" customHeight="1" x14ac:dyDescent="0.2">
      <c r="H336" s="16"/>
    </row>
    <row r="337" spans="8:8" ht="12.75" customHeight="1" x14ac:dyDescent="0.2">
      <c r="H337" s="16"/>
    </row>
    <row r="338" spans="8:8" ht="12.75" customHeight="1" x14ac:dyDescent="0.2">
      <c r="H338" s="16"/>
    </row>
    <row r="339" spans="8:8" ht="12.75" customHeight="1" x14ac:dyDescent="0.2">
      <c r="H339" s="16"/>
    </row>
    <row r="340" spans="8:8" ht="12.75" customHeight="1" x14ac:dyDescent="0.2">
      <c r="H340" s="16"/>
    </row>
    <row r="341" spans="8:8" ht="12.75" customHeight="1" x14ac:dyDescent="0.2">
      <c r="H341" s="16"/>
    </row>
    <row r="342" spans="8:8" ht="12.75" customHeight="1" x14ac:dyDescent="0.2">
      <c r="H342" s="16"/>
    </row>
    <row r="343" spans="8:8" ht="12.75" customHeight="1" x14ac:dyDescent="0.2">
      <c r="H343" s="16"/>
    </row>
    <row r="344" spans="8:8" ht="12.75" customHeight="1" x14ac:dyDescent="0.2">
      <c r="H344" s="16"/>
    </row>
    <row r="345" spans="8:8" ht="12.75" customHeight="1" x14ac:dyDescent="0.2">
      <c r="H345" s="16"/>
    </row>
    <row r="346" spans="8:8" ht="12.75" customHeight="1" x14ac:dyDescent="0.2">
      <c r="H346" s="16"/>
    </row>
    <row r="347" spans="8:8" ht="12.75" customHeight="1" x14ac:dyDescent="0.2">
      <c r="H347" s="16"/>
    </row>
    <row r="348" spans="8:8" ht="12.75" customHeight="1" x14ac:dyDescent="0.2">
      <c r="H348" s="16"/>
    </row>
    <row r="349" spans="8:8" ht="12.75" customHeight="1" x14ac:dyDescent="0.2">
      <c r="H349" s="16"/>
    </row>
    <row r="350" spans="8:8" ht="12.75" customHeight="1" x14ac:dyDescent="0.2">
      <c r="H350" s="16"/>
    </row>
    <row r="351" spans="8:8" ht="12.75" customHeight="1" x14ac:dyDescent="0.2">
      <c r="H351" s="16"/>
    </row>
    <row r="352" spans="8:8" ht="12.75" customHeight="1" x14ac:dyDescent="0.2">
      <c r="H352" s="16"/>
    </row>
    <row r="353" spans="8:8" ht="12.75" customHeight="1" x14ac:dyDescent="0.2">
      <c r="H353" s="16"/>
    </row>
    <row r="354" spans="8:8" ht="12.75" customHeight="1" x14ac:dyDescent="0.2">
      <c r="H354" s="16"/>
    </row>
    <row r="355" spans="8:8" ht="12.75" customHeight="1" x14ac:dyDescent="0.2">
      <c r="H355" s="16"/>
    </row>
    <row r="356" spans="8:8" ht="12.75" customHeight="1" x14ac:dyDescent="0.2">
      <c r="H356" s="16"/>
    </row>
    <row r="357" spans="8:8" ht="12.75" customHeight="1" x14ac:dyDescent="0.2">
      <c r="H357" s="16"/>
    </row>
    <row r="358" spans="8:8" ht="12.75" customHeight="1" x14ac:dyDescent="0.2"/>
    <row r="359" spans="8:8" ht="12.75" customHeight="1" x14ac:dyDescent="0.2"/>
    <row r="360" spans="8:8" ht="12.75" customHeight="1" x14ac:dyDescent="0.2"/>
    <row r="361" spans="8:8" ht="12.75" customHeight="1" x14ac:dyDescent="0.2"/>
    <row r="362" spans="8:8" ht="12.75" customHeight="1" x14ac:dyDescent="0.2"/>
    <row r="363" spans="8:8" ht="12.75" customHeight="1" x14ac:dyDescent="0.2"/>
    <row r="364" spans="8:8" ht="12.75" customHeight="1" x14ac:dyDescent="0.2"/>
    <row r="365" spans="8:8" ht="12.75" customHeight="1" x14ac:dyDescent="0.2"/>
    <row r="366" spans="8:8" ht="12.75" customHeight="1" x14ac:dyDescent="0.2"/>
    <row r="367" spans="8:8" ht="12.75" customHeight="1" x14ac:dyDescent="0.2"/>
    <row r="368" spans="8: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sheetData>
  <sheetProtection algorithmName="SHA-512" hashValue="d3E38iYSg8E/OqcDlSmEFRT9IL6tb4+daErqImFwyjrFDf1CeaL4lVC9poAr1mV11P//raBwSzuVNDIEP+2bqg==" saltValue="ROHqdtyNMODs5BWiHgm9ow==" spinCount="100000" sheet="1" objects="1" scenarios="1"/>
  <mergeCells count="5">
    <mergeCell ref="C3:M3"/>
    <mergeCell ref="F5:F6"/>
    <mergeCell ref="L5:L6"/>
    <mergeCell ref="L269:M270"/>
    <mergeCell ref="J269:K270"/>
  </mergeCells>
  <dataValidations count="2">
    <dataValidation type="whole" operator="greaterThanOrEqual" allowBlank="1" showInputMessage="1" showErrorMessage="1" sqref="F21:F27 F67:F70 L71:L74 L87:L96 L228:L230 F186:F187 F201:F215 F217:F220 F222:F226 F240:F241 F243:F245 F29:F42 F118:F121 F123:F124 F164 F176:F179 F173:F174 F181:F184 L258:L264 F228:F234 F247:F248 F255:F256 F258:F259 F261:F262 F72:F80 F148:F162 F166:F171 L189:L191 F82:F83 F250:F253 F189:F199 F264:F267 F8:F19 L266:L268 F236:F238 F44:F65 L50:L69 F98:F116 L8:L48 L76:L85 L232:L256 F133:F146 F85:F87 L98:L139 L193:L226 F89:F94 F126:F131 L141:L187 F269:F271" xr:uid="{C1FAA98D-9A3C-4869-A4E4-BB7301CB624B}">
      <formula1>0</formula1>
    </dataValidation>
    <dataValidation type="whole" operator="greaterThan" allowBlank="1" showInputMessage="1" showErrorMessage="1" sqref="L257 F249 L75 F128 F242 F239 L217 F252 F188 F227 L206 F200 F263 F235 L97 L140 F165 L188 L227 L86 F147 F97 F221 L70 F71 F132 L192 F28 F66 F43 L49 F20 F117 F122 F125 F88 F163 F158 F175 F172 F180 F81 F84 L265 F216 F246 F254 F268 F257 F260 F185" xr:uid="{CBD460DC-6A79-460F-8B2E-9BD314881615}">
      <formula1>0</formula1>
    </dataValidation>
  </dataValidations>
  <printOptions horizontalCentered="1"/>
  <pageMargins left="0.19685039370078741" right="0.19685039370078741" top="0.39370078740157483" bottom="0.39370078740157483" header="0" footer="0"/>
  <pageSetup paperSize="9" scale="67" fitToHeight="3" orientation="portrait" blackAndWhite="1" r:id="rId1"/>
  <rowBreaks count="2" manualBreakCount="2">
    <brk id="96" min="1" max="13" man="1"/>
    <brk id="187" min="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B3D2E-0C94-43DE-97DA-499863077848}">
  <sheetPr>
    <tabColor rgb="FF92D050"/>
  </sheetPr>
  <dimension ref="A1:Y508"/>
  <sheetViews>
    <sheetView showGridLines="0" showRowColHeaders="0" showZeros="0" zoomScaleNormal="100" workbookViewId="0"/>
  </sheetViews>
  <sheetFormatPr defaultRowHeight="15" x14ac:dyDescent="0.25"/>
  <cols>
    <col min="1" max="1" width="2.5703125" style="1" customWidth="1"/>
    <col min="2" max="2" width="5.42578125" style="1" customWidth="1"/>
    <col min="3" max="3" width="30.7109375" style="1" customWidth="1"/>
    <col min="4" max="4" width="6.5703125" style="1" customWidth="1"/>
    <col min="5" max="5" width="7.5703125" style="1" customWidth="1"/>
    <col min="6" max="6" width="10.5703125" style="1" customWidth="1"/>
    <col min="7" max="7" width="4.5703125" style="1" customWidth="1"/>
    <col min="8" max="10" width="9.140625" customWidth="1"/>
    <col min="26" max="16384" width="9.140625" style="1"/>
  </cols>
  <sheetData>
    <row r="1" spans="1:7" ht="15" customHeight="1" x14ac:dyDescent="0.25">
      <c r="A1" s="2"/>
      <c r="B1" s="3"/>
      <c r="C1" s="2"/>
      <c r="D1" s="2"/>
      <c r="E1" s="4"/>
      <c r="F1" s="4"/>
      <c r="G1" s="5"/>
    </row>
    <row r="2" spans="1:7" ht="61.5" x14ac:dyDescent="0.25">
      <c r="A2" s="2"/>
      <c r="B2" s="107" t="s">
        <v>415</v>
      </c>
      <c r="C2" s="108"/>
      <c r="D2" s="108"/>
      <c r="E2" s="108"/>
      <c r="F2" s="109"/>
      <c r="G2" s="5"/>
    </row>
    <row r="3" spans="1:7" ht="22.5" customHeight="1" x14ac:dyDescent="0.25">
      <c r="A3" s="2"/>
      <c r="B3" s="110">
        <f>COUNTIF($B$9:$B$476,"&gt;0")</f>
        <v>0</v>
      </c>
      <c r="C3" s="112" t="s">
        <v>416</v>
      </c>
      <c r="D3" s="113"/>
      <c r="E3" s="116">
        <f>SUM(F9:F476)</f>
        <v>0</v>
      </c>
      <c r="F3" s="117"/>
      <c r="G3" s="5"/>
    </row>
    <row r="4" spans="1:7" ht="52.5" customHeight="1" x14ac:dyDescent="0.25">
      <c r="A4" s="2"/>
      <c r="B4" s="111"/>
      <c r="C4" s="114"/>
      <c r="D4" s="115"/>
      <c r="E4" s="118"/>
      <c r="F4" s="119"/>
      <c r="G4" s="5"/>
    </row>
    <row r="5" spans="1:7" x14ac:dyDescent="0.25">
      <c r="A5" s="5"/>
      <c r="B5" s="5"/>
      <c r="C5" s="5"/>
      <c r="D5" s="5"/>
      <c r="E5" s="5"/>
      <c r="F5" s="5"/>
      <c r="G5" s="5"/>
    </row>
    <row r="6" spans="1:7" hidden="1" x14ac:dyDescent="0.25">
      <c r="A6" s="5"/>
      <c r="B6" s="5"/>
      <c r="C6" s="5"/>
      <c r="D6" s="5"/>
      <c r="E6" s="5"/>
      <c r="F6" s="5"/>
      <c r="G6" s="5"/>
    </row>
    <row r="7" spans="1:7" hidden="1" x14ac:dyDescent="0.25">
      <c r="A7" s="5"/>
      <c r="B7" s="5"/>
      <c r="C7" s="5"/>
      <c r="D7" s="5"/>
      <c r="E7" s="5"/>
      <c r="F7" s="5"/>
      <c r="G7" s="5"/>
    </row>
    <row r="8" spans="1:7" x14ac:dyDescent="0.25">
      <c r="A8" s="2"/>
      <c r="B8" s="6" t="s">
        <v>307</v>
      </c>
      <c r="C8" s="6" t="s">
        <v>1</v>
      </c>
      <c r="D8" s="7" t="s">
        <v>417</v>
      </c>
      <c r="E8" s="7" t="s">
        <v>5</v>
      </c>
      <c r="F8" s="8" t="s">
        <v>418</v>
      </c>
      <c r="G8" s="5"/>
    </row>
    <row r="9" spans="1:7" x14ac:dyDescent="0.25">
      <c r="A9" s="9">
        <v>1</v>
      </c>
      <c r="B9" s="10" t="str">
        <f>IFERROR(INDEX(Výskyt[[poradie]:[kód-P]],MATCH(A9,Výskyt[poradie],0),2),"")</f>
        <v/>
      </c>
      <c r="C9" s="10" t="str">
        <f>IFERROR(INDEX(Cenník[#Data],MATCH($B9,Cenník[Kód]),2),"")</f>
        <v/>
      </c>
      <c r="D9" s="11" t="str">
        <f>IFERROR(INDEX(Výskyt[[Kód]:[ks]],MATCH(B9,Výskyt[Kód]),2),"")</f>
        <v/>
      </c>
      <c r="E9" s="12" t="str">
        <f>IFERROR(INDEX(Cenník[#Data],MATCH($B9,Cenník[Kód]),4),"")</f>
        <v/>
      </c>
      <c r="F9" s="13" t="str">
        <f>IFERROR(D9*E9,"")</f>
        <v/>
      </c>
      <c r="G9" s="5"/>
    </row>
    <row r="10" spans="1:7" x14ac:dyDescent="0.25">
      <c r="A10" s="9">
        <v>2</v>
      </c>
      <c r="B10" s="10" t="str">
        <f>IFERROR(INDEX(Výskyt[[poradie]:[kód-P]],MATCH(A10,Výskyt[poradie],0),2),"")</f>
        <v/>
      </c>
      <c r="C10" s="10" t="str">
        <f>IFERROR(INDEX(Cenník[#Data],MATCH($B10,Cenník[Kód]),2),"")</f>
        <v/>
      </c>
      <c r="D10" s="11" t="str">
        <f>IFERROR(INDEX(Výskyt[[Kód]:[ks]],MATCH(B10,Výskyt[Kód]),2),"")</f>
        <v/>
      </c>
      <c r="E10" s="12" t="str">
        <f>IFERROR(INDEX(Cenník[#Data],MATCH($B10,Cenník[Kód]),4),"")</f>
        <v/>
      </c>
      <c r="F10" s="13" t="str">
        <f t="shared" ref="F10:F73" si="0">IFERROR(D10*E10,"")</f>
        <v/>
      </c>
      <c r="G10" s="5"/>
    </row>
    <row r="11" spans="1:7" x14ac:dyDescent="0.25">
      <c r="A11" s="9">
        <v>3</v>
      </c>
      <c r="B11" s="10" t="str">
        <f>IFERROR(INDEX(Výskyt[[poradie]:[kód-P]],MATCH(A11,Výskyt[poradie],0),2),"")</f>
        <v/>
      </c>
      <c r="C11" s="10" t="str">
        <f>IFERROR(INDEX(Cenník[#Data],MATCH($B11,Cenník[Kód]),2),"")</f>
        <v/>
      </c>
      <c r="D11" s="11" t="str">
        <f>IFERROR(INDEX(Výskyt[[Kód]:[ks]],MATCH(B11,Výskyt[Kód]),2),"")</f>
        <v/>
      </c>
      <c r="E11" s="12" t="str">
        <f>IFERROR(INDEX(Cenník[#Data],MATCH($B11,Cenník[Kód]),4),"")</f>
        <v/>
      </c>
      <c r="F11" s="13" t="str">
        <f t="shared" si="0"/>
        <v/>
      </c>
      <c r="G11" s="5"/>
    </row>
    <row r="12" spans="1:7" x14ac:dyDescent="0.25">
      <c r="A12" s="9">
        <v>4</v>
      </c>
      <c r="B12" s="10" t="str">
        <f>IFERROR(INDEX(Výskyt[[poradie]:[kód-P]],MATCH(A12,Výskyt[poradie],0),2),"")</f>
        <v/>
      </c>
      <c r="C12" s="10" t="str">
        <f>IFERROR(INDEX(Cenník[#Data],MATCH($B12,Cenník[Kód]),2),"")</f>
        <v/>
      </c>
      <c r="D12" s="11" t="str">
        <f>IFERROR(INDEX(Výskyt[[Kód]:[ks]],MATCH(B12,Výskyt[Kód]),2),"")</f>
        <v/>
      </c>
      <c r="E12" s="12" t="str">
        <f>IFERROR(INDEX(Cenník[#Data],MATCH($B12,Cenník[Kód]),4),"")</f>
        <v/>
      </c>
      <c r="F12" s="13" t="str">
        <f t="shared" si="0"/>
        <v/>
      </c>
      <c r="G12" s="5"/>
    </row>
    <row r="13" spans="1:7" x14ac:dyDescent="0.25">
      <c r="A13" s="9">
        <v>5</v>
      </c>
      <c r="B13" s="10" t="str">
        <f>IFERROR(INDEX(Výskyt[[poradie]:[kód-P]],MATCH(A13,Výskyt[poradie],0),2),"")</f>
        <v/>
      </c>
      <c r="C13" s="10" t="str">
        <f>IFERROR(INDEX(Cenník[#Data],MATCH($B13,Cenník[Kód]),2),"")</f>
        <v/>
      </c>
      <c r="D13" s="11" t="str">
        <f>IFERROR(INDEX(Výskyt[[Kód]:[ks]],MATCH(B13,Výskyt[Kód]),2),"")</f>
        <v/>
      </c>
      <c r="E13" s="12" t="str">
        <f>IFERROR(INDEX(Cenník[#Data],MATCH($B13,Cenník[Kód]),4),"")</f>
        <v/>
      </c>
      <c r="F13" s="13" t="str">
        <f t="shared" si="0"/>
        <v/>
      </c>
      <c r="G13" s="5"/>
    </row>
    <row r="14" spans="1:7" x14ac:dyDescent="0.25">
      <c r="A14" s="9">
        <v>6</v>
      </c>
      <c r="B14" s="10" t="str">
        <f>IFERROR(INDEX(Výskyt[[poradie]:[kód-P]],MATCH(A14,Výskyt[poradie],0),2),"")</f>
        <v/>
      </c>
      <c r="C14" s="10" t="str">
        <f>IFERROR(INDEX(Cenník[#Data],MATCH($B14,Cenník[Kód]),2),"")</f>
        <v/>
      </c>
      <c r="D14" s="11" t="str">
        <f>IFERROR(INDEX(Výskyt[[Kód]:[ks]],MATCH(B14,Výskyt[Kód]),2),"")</f>
        <v/>
      </c>
      <c r="E14" s="12" t="str">
        <f>IFERROR(INDEX(Cenník[#Data],MATCH($B14,Cenník[Kód]),4),"")</f>
        <v/>
      </c>
      <c r="F14" s="13" t="str">
        <f t="shared" si="0"/>
        <v/>
      </c>
      <c r="G14" s="5"/>
    </row>
    <row r="15" spans="1:7" x14ac:dyDescent="0.25">
      <c r="A15" s="9">
        <v>7</v>
      </c>
      <c r="B15" s="10" t="str">
        <f>IFERROR(INDEX(Výskyt[[poradie]:[kód-P]],MATCH(A15,Výskyt[poradie],0),2),"")</f>
        <v/>
      </c>
      <c r="C15" s="10" t="str">
        <f>IFERROR(INDEX(Cenník[#Data],MATCH($B15,Cenník[Kód]),2),"")</f>
        <v/>
      </c>
      <c r="D15" s="11" t="str">
        <f>IFERROR(INDEX(Výskyt[[Kód]:[ks]],MATCH(B15,Výskyt[Kód]),2),"")</f>
        <v/>
      </c>
      <c r="E15" s="12" t="str">
        <f>IFERROR(INDEX(Cenník[#Data],MATCH($B15,Cenník[Kód]),4),"")</f>
        <v/>
      </c>
      <c r="F15" s="13" t="str">
        <f t="shared" si="0"/>
        <v/>
      </c>
      <c r="G15" s="5"/>
    </row>
    <row r="16" spans="1:7" x14ac:dyDescent="0.25">
      <c r="A16" s="9">
        <v>8</v>
      </c>
      <c r="B16" s="10" t="str">
        <f>IFERROR(INDEX(Výskyt[[poradie]:[kód-P]],MATCH(A16,Výskyt[poradie],0),2),"")</f>
        <v/>
      </c>
      <c r="C16" s="10" t="str">
        <f>IFERROR(INDEX(Cenník[#Data],MATCH($B16,Cenník[Kód]),2),"")</f>
        <v/>
      </c>
      <c r="D16" s="11" t="str">
        <f>IFERROR(INDEX(Výskyt[[Kód]:[ks]],MATCH(B16,Výskyt[Kód]),2),"")</f>
        <v/>
      </c>
      <c r="E16" s="12" t="str">
        <f>IFERROR(INDEX(Cenník[#Data],MATCH($B16,Cenník[Kód]),4),"")</f>
        <v/>
      </c>
      <c r="F16" s="13" t="str">
        <f t="shared" si="0"/>
        <v/>
      </c>
      <c r="G16" s="5"/>
    </row>
    <row r="17" spans="1:7" x14ac:dyDescent="0.25">
      <c r="A17" s="9">
        <v>9</v>
      </c>
      <c r="B17" s="10" t="str">
        <f>IFERROR(INDEX(Výskyt[[poradie]:[kód-P]],MATCH(A17,Výskyt[poradie],0),2),"")</f>
        <v/>
      </c>
      <c r="C17" s="10" t="str">
        <f>IFERROR(INDEX(Cenník[#Data],MATCH($B17,Cenník[Kód]),2),"")</f>
        <v/>
      </c>
      <c r="D17" s="11" t="str">
        <f>IFERROR(INDEX(Výskyt[[Kód]:[ks]],MATCH(B17,Výskyt[Kód]),2),"")</f>
        <v/>
      </c>
      <c r="E17" s="12" t="str">
        <f>IFERROR(INDEX(Cenník[#Data],MATCH($B17,Cenník[Kód]),4),"")</f>
        <v/>
      </c>
      <c r="F17" s="13" t="str">
        <f t="shared" si="0"/>
        <v/>
      </c>
      <c r="G17" s="5"/>
    </row>
    <row r="18" spans="1:7" x14ac:dyDescent="0.25">
      <c r="A18" s="9">
        <v>10</v>
      </c>
      <c r="B18" s="10" t="str">
        <f>IFERROR(INDEX(Výskyt[[poradie]:[kód-P]],MATCH(A18,Výskyt[poradie],0),2),"")</f>
        <v/>
      </c>
      <c r="C18" s="10" t="str">
        <f>IFERROR(INDEX(Cenník[#Data],MATCH($B18,Cenník[Kód]),2),"")</f>
        <v/>
      </c>
      <c r="D18" s="11" t="str">
        <f>IFERROR(INDEX(Výskyt[[Kód]:[ks]],MATCH(B18,Výskyt[Kód]),2),"")</f>
        <v/>
      </c>
      <c r="E18" s="12" t="str">
        <f>IFERROR(INDEX(Cenník[#Data],MATCH($B18,Cenník[Kód]),4),"")</f>
        <v/>
      </c>
      <c r="F18" s="13" t="str">
        <f t="shared" si="0"/>
        <v/>
      </c>
      <c r="G18" s="5"/>
    </row>
    <row r="19" spans="1:7" x14ac:dyDescent="0.25">
      <c r="A19" s="9">
        <v>11</v>
      </c>
      <c r="B19" s="10" t="str">
        <f>IFERROR(INDEX(Výskyt[[poradie]:[kód-P]],MATCH(A19,Výskyt[poradie],0),2),"")</f>
        <v/>
      </c>
      <c r="C19" s="10" t="str">
        <f>IFERROR(INDEX(Cenník[#Data],MATCH($B19,Cenník[Kód]),2),"")</f>
        <v/>
      </c>
      <c r="D19" s="11" t="str">
        <f>IFERROR(INDEX(Výskyt[[Kód]:[ks]],MATCH(B19,Výskyt[Kód]),2),"")</f>
        <v/>
      </c>
      <c r="E19" s="12" t="str">
        <f>IFERROR(INDEX(Cenník[#Data],MATCH($B19,Cenník[Kód]),4),"")</f>
        <v/>
      </c>
      <c r="F19" s="13" t="str">
        <f t="shared" si="0"/>
        <v/>
      </c>
      <c r="G19" s="5"/>
    </row>
    <row r="20" spans="1:7" x14ac:dyDescent="0.25">
      <c r="A20" s="9">
        <v>12</v>
      </c>
      <c r="B20" s="10" t="str">
        <f>IFERROR(INDEX(Výskyt[[poradie]:[kód-P]],MATCH(A20,Výskyt[poradie],0),2),"")</f>
        <v/>
      </c>
      <c r="C20" s="10" t="str">
        <f>IFERROR(INDEX(Cenník[#Data],MATCH($B20,Cenník[Kód]),2),"")</f>
        <v/>
      </c>
      <c r="D20" s="11" t="str">
        <f>IFERROR(INDEX(Výskyt[[Kód]:[ks]],MATCH(B20,Výskyt[Kód]),2),"")</f>
        <v/>
      </c>
      <c r="E20" s="12" t="str">
        <f>IFERROR(INDEX(Cenník[#Data],MATCH($B20,Cenník[Kód]),4),"")</f>
        <v/>
      </c>
      <c r="F20" s="13" t="str">
        <f t="shared" si="0"/>
        <v/>
      </c>
      <c r="G20" s="5"/>
    </row>
    <row r="21" spans="1:7" x14ac:dyDescent="0.25">
      <c r="A21" s="9">
        <v>13</v>
      </c>
      <c r="B21" s="10" t="str">
        <f>IFERROR(INDEX(Výskyt[[poradie]:[kód-P]],MATCH(A21,Výskyt[poradie],0),2),"")</f>
        <v/>
      </c>
      <c r="C21" s="10" t="str">
        <f>IFERROR(INDEX(Cenník[#Data],MATCH($B21,Cenník[Kód]),2),"")</f>
        <v/>
      </c>
      <c r="D21" s="11" t="str">
        <f>IFERROR(INDEX(Výskyt[[Kód]:[ks]],MATCH(B21,Výskyt[Kód]),2),"")</f>
        <v/>
      </c>
      <c r="E21" s="12" t="str">
        <f>IFERROR(INDEX(Cenník[#Data],MATCH($B21,Cenník[Kód]),4),"")</f>
        <v/>
      </c>
      <c r="F21" s="13" t="str">
        <f t="shared" si="0"/>
        <v/>
      </c>
      <c r="G21" s="5"/>
    </row>
    <row r="22" spans="1:7" x14ac:dyDescent="0.25">
      <c r="A22" s="9">
        <v>14</v>
      </c>
      <c r="B22" s="10" t="str">
        <f>IFERROR(INDEX(Výskyt[[poradie]:[kód-P]],MATCH(A22,Výskyt[poradie],0),2),"")</f>
        <v/>
      </c>
      <c r="C22" s="10" t="str">
        <f>IFERROR(INDEX(Cenník[#Data],MATCH($B22,Cenník[Kód]),2),"")</f>
        <v/>
      </c>
      <c r="D22" s="11" t="str">
        <f>IFERROR(INDEX(Výskyt[[Kód]:[ks]],MATCH(B22,Výskyt[Kód]),2),"")</f>
        <v/>
      </c>
      <c r="E22" s="12" t="str">
        <f>IFERROR(INDEX(Cenník[#Data],MATCH($B22,Cenník[Kód]),4),"")</f>
        <v/>
      </c>
      <c r="F22" s="13" t="str">
        <f t="shared" si="0"/>
        <v/>
      </c>
      <c r="G22" s="5"/>
    </row>
    <row r="23" spans="1:7" x14ac:dyDescent="0.25">
      <c r="A23" s="9">
        <v>15</v>
      </c>
      <c r="B23" s="10" t="str">
        <f>IFERROR(INDEX(Výskyt[[poradie]:[kód-P]],MATCH(A23,Výskyt[poradie],0),2),"")</f>
        <v/>
      </c>
      <c r="C23" s="10" t="str">
        <f>IFERROR(INDEX(Cenník[#Data],MATCH($B23,Cenník[Kód]),2),"")</f>
        <v/>
      </c>
      <c r="D23" s="11" t="str">
        <f>IFERROR(INDEX(Výskyt[[Kód]:[ks]],MATCH(B23,Výskyt[Kód]),2),"")</f>
        <v/>
      </c>
      <c r="E23" s="12" t="str">
        <f>IFERROR(INDEX(Cenník[#Data],MATCH($B23,Cenník[Kód]),4),"")</f>
        <v/>
      </c>
      <c r="F23" s="13" t="str">
        <f t="shared" si="0"/>
        <v/>
      </c>
      <c r="G23" s="5"/>
    </row>
    <row r="24" spans="1:7" x14ac:dyDescent="0.25">
      <c r="A24" s="9">
        <v>16</v>
      </c>
      <c r="B24" s="10" t="str">
        <f>IFERROR(INDEX(Výskyt[[poradie]:[kód-P]],MATCH(A24,Výskyt[poradie],0),2),"")</f>
        <v/>
      </c>
      <c r="C24" s="10" t="str">
        <f>IFERROR(INDEX(Cenník[#Data],MATCH($B24,Cenník[Kód]),2),"")</f>
        <v/>
      </c>
      <c r="D24" s="11" t="str">
        <f>IFERROR(INDEX(Výskyt[[Kód]:[ks]],MATCH(B24,Výskyt[Kód]),2),"")</f>
        <v/>
      </c>
      <c r="E24" s="12" t="str">
        <f>IFERROR(INDEX(Cenník[#Data],MATCH($B24,Cenník[Kód]),4),"")</f>
        <v/>
      </c>
      <c r="F24" s="13" t="str">
        <f t="shared" si="0"/>
        <v/>
      </c>
      <c r="G24" s="5"/>
    </row>
    <row r="25" spans="1:7" x14ac:dyDescent="0.25">
      <c r="A25" s="9">
        <v>17</v>
      </c>
      <c r="B25" s="10" t="str">
        <f>IFERROR(INDEX(Výskyt[[poradie]:[kód-P]],MATCH(A25,Výskyt[poradie],0),2),"")</f>
        <v/>
      </c>
      <c r="C25" s="10" t="str">
        <f>IFERROR(INDEX(Cenník[#Data],MATCH($B25,Cenník[Kód]),2),"")</f>
        <v/>
      </c>
      <c r="D25" s="11" t="str">
        <f>IFERROR(INDEX(Výskyt[[Kód]:[ks]],MATCH(B25,Výskyt[Kód]),2),"")</f>
        <v/>
      </c>
      <c r="E25" s="12" t="str">
        <f>IFERROR(INDEX(Cenník[#Data],MATCH($B25,Cenník[Kód]),4),"")</f>
        <v/>
      </c>
      <c r="F25" s="13" t="str">
        <f t="shared" si="0"/>
        <v/>
      </c>
      <c r="G25" s="5"/>
    </row>
    <row r="26" spans="1:7" x14ac:dyDescent="0.25">
      <c r="A26" s="9">
        <v>18</v>
      </c>
      <c r="B26" s="10" t="str">
        <f>IFERROR(INDEX(Výskyt[[poradie]:[kód-P]],MATCH(A26,Výskyt[poradie],0),2),"")</f>
        <v/>
      </c>
      <c r="C26" s="10" t="str">
        <f>IFERROR(INDEX(Cenník[#Data],MATCH($B26,Cenník[Kód]),2),"")</f>
        <v/>
      </c>
      <c r="D26" s="11" t="str">
        <f>IFERROR(INDEX(Výskyt[[Kód]:[ks]],MATCH(B26,Výskyt[Kód]),2),"")</f>
        <v/>
      </c>
      <c r="E26" s="12" t="str">
        <f>IFERROR(INDEX(Cenník[#Data],MATCH($B26,Cenník[Kód]),4),"")</f>
        <v/>
      </c>
      <c r="F26" s="13" t="str">
        <f t="shared" si="0"/>
        <v/>
      </c>
      <c r="G26" s="5"/>
    </row>
    <row r="27" spans="1:7" x14ac:dyDescent="0.25">
      <c r="A27" s="9">
        <v>19</v>
      </c>
      <c r="B27" s="10" t="str">
        <f>IFERROR(INDEX(Výskyt[[poradie]:[kód-P]],MATCH(A27,Výskyt[poradie],0),2),"")</f>
        <v/>
      </c>
      <c r="C27" s="10" t="str">
        <f>IFERROR(INDEX(Cenník[#Data],MATCH($B27,Cenník[Kód]),2),"")</f>
        <v/>
      </c>
      <c r="D27" s="11" t="str">
        <f>IFERROR(INDEX(Výskyt[[Kód]:[ks]],MATCH(B27,Výskyt[Kód]),2),"")</f>
        <v/>
      </c>
      <c r="E27" s="12" t="str">
        <f>IFERROR(INDEX(Cenník[#Data],MATCH($B27,Cenník[Kód]),4),"")</f>
        <v/>
      </c>
      <c r="F27" s="13" t="str">
        <f t="shared" si="0"/>
        <v/>
      </c>
      <c r="G27" s="5"/>
    </row>
    <row r="28" spans="1:7" x14ac:dyDescent="0.25">
      <c r="A28" s="9">
        <v>20</v>
      </c>
      <c r="B28" s="10" t="str">
        <f>IFERROR(INDEX(Výskyt[[poradie]:[kód-P]],MATCH(A28,Výskyt[poradie],0),2),"")</f>
        <v/>
      </c>
      <c r="C28" s="10" t="str">
        <f>IFERROR(INDEX(Cenník[#Data],MATCH($B28,Cenník[Kód]),2),"")</f>
        <v/>
      </c>
      <c r="D28" s="11" t="str">
        <f>IFERROR(INDEX(Výskyt[[Kód]:[ks]],MATCH(B28,Výskyt[Kód]),2),"")</f>
        <v/>
      </c>
      <c r="E28" s="12" t="str">
        <f>IFERROR(INDEX(Cenník[#Data],MATCH($B28,Cenník[Kód]),4),"")</f>
        <v/>
      </c>
      <c r="F28" s="13" t="str">
        <f t="shared" si="0"/>
        <v/>
      </c>
      <c r="G28" s="5"/>
    </row>
    <row r="29" spans="1:7" x14ac:dyDescent="0.25">
      <c r="A29" s="9">
        <v>21</v>
      </c>
      <c r="B29" s="10" t="str">
        <f>IFERROR(INDEX(Výskyt[[poradie]:[kód-P]],MATCH(A29,Výskyt[poradie],0),2),"")</f>
        <v/>
      </c>
      <c r="C29" s="10" t="str">
        <f>IFERROR(INDEX(Cenník[#Data],MATCH($B29,Cenník[Kód]),2),"")</f>
        <v/>
      </c>
      <c r="D29" s="11" t="str">
        <f>IFERROR(INDEX(Výskyt[[Kód]:[ks]],MATCH(B29,Výskyt[Kód]),2),"")</f>
        <v/>
      </c>
      <c r="E29" s="12" t="str">
        <f>IFERROR(INDEX(Cenník[#Data],MATCH($B29,Cenník[Kód]),4),"")</f>
        <v/>
      </c>
      <c r="F29" s="13" t="str">
        <f t="shared" si="0"/>
        <v/>
      </c>
      <c r="G29" s="5"/>
    </row>
    <row r="30" spans="1:7" x14ac:dyDescent="0.25">
      <c r="A30" s="9">
        <v>22</v>
      </c>
      <c r="B30" s="10" t="str">
        <f>IFERROR(INDEX(Výskyt[[poradie]:[kód-P]],MATCH(A30,Výskyt[poradie],0),2),"")</f>
        <v/>
      </c>
      <c r="C30" s="10" t="str">
        <f>IFERROR(INDEX(Cenník[#Data],MATCH($B30,Cenník[Kód]),2),"")</f>
        <v/>
      </c>
      <c r="D30" s="11" t="str">
        <f>IFERROR(INDEX(Výskyt[[Kód]:[ks]],MATCH(B30,Výskyt[Kód]),2),"")</f>
        <v/>
      </c>
      <c r="E30" s="12" t="str">
        <f>IFERROR(INDEX(Cenník[#Data],MATCH($B30,Cenník[Kód]),4),"")</f>
        <v/>
      </c>
      <c r="F30" s="13" t="str">
        <f t="shared" si="0"/>
        <v/>
      </c>
      <c r="G30" s="5"/>
    </row>
    <row r="31" spans="1:7" x14ac:dyDescent="0.25">
      <c r="A31" s="9">
        <v>23</v>
      </c>
      <c r="B31" s="10" t="str">
        <f>IFERROR(INDEX(Výskyt[[poradie]:[kód-P]],MATCH(A31,Výskyt[poradie],0),2),"")</f>
        <v/>
      </c>
      <c r="C31" s="10" t="str">
        <f>IFERROR(INDEX(Cenník[#Data],MATCH($B31,Cenník[Kód]),2),"")</f>
        <v/>
      </c>
      <c r="D31" s="11" t="str">
        <f>IFERROR(INDEX(Výskyt[[Kód]:[ks]],MATCH(B31,Výskyt[Kód]),2),"")</f>
        <v/>
      </c>
      <c r="E31" s="12" t="str">
        <f>IFERROR(INDEX(Cenník[#Data],MATCH($B31,Cenník[Kód]),4),"")</f>
        <v/>
      </c>
      <c r="F31" s="13" t="str">
        <f t="shared" si="0"/>
        <v/>
      </c>
      <c r="G31" s="5"/>
    </row>
    <row r="32" spans="1:7" x14ac:dyDescent="0.25">
      <c r="A32" s="9">
        <v>24</v>
      </c>
      <c r="B32" s="10" t="str">
        <f>IFERROR(INDEX(Výskyt[[poradie]:[kód-P]],MATCH(A32,Výskyt[poradie],0),2),"")</f>
        <v/>
      </c>
      <c r="C32" s="10" t="str">
        <f>IFERROR(INDEX(Cenník[#Data],MATCH($B32,Cenník[Kód]),2),"")</f>
        <v/>
      </c>
      <c r="D32" s="11" t="str">
        <f>IFERROR(INDEX(Výskyt[[Kód]:[ks]],MATCH(B32,Výskyt[Kód]),2),"")</f>
        <v/>
      </c>
      <c r="E32" s="12" t="str">
        <f>IFERROR(INDEX(Cenník[#Data],MATCH($B32,Cenník[Kód]),4),"")</f>
        <v/>
      </c>
      <c r="F32" s="13" t="str">
        <f t="shared" si="0"/>
        <v/>
      </c>
      <c r="G32" s="5"/>
    </row>
    <row r="33" spans="1:7" x14ac:dyDescent="0.25">
      <c r="A33" s="9">
        <v>25</v>
      </c>
      <c r="B33" s="10" t="str">
        <f>IFERROR(INDEX(Výskyt[[poradie]:[kód-P]],MATCH(A33,Výskyt[poradie],0),2),"")</f>
        <v/>
      </c>
      <c r="C33" s="10" t="str">
        <f>IFERROR(INDEX(Cenník[#Data],MATCH($B33,Cenník[Kód]),2),"")</f>
        <v/>
      </c>
      <c r="D33" s="11" t="str">
        <f>IFERROR(INDEX(Výskyt[[Kód]:[ks]],MATCH(B33,Výskyt[Kód]),2),"")</f>
        <v/>
      </c>
      <c r="E33" s="12" t="str">
        <f>IFERROR(INDEX(Cenník[#Data],MATCH($B33,Cenník[Kód]),4),"")</f>
        <v/>
      </c>
      <c r="F33" s="13" t="str">
        <f t="shared" si="0"/>
        <v/>
      </c>
      <c r="G33" s="5"/>
    </row>
    <row r="34" spans="1:7" x14ac:dyDescent="0.25">
      <c r="A34" s="9">
        <v>26</v>
      </c>
      <c r="B34" s="10" t="str">
        <f>IFERROR(INDEX(Výskyt[[poradie]:[kód-P]],MATCH(A34,Výskyt[poradie],0),2),"")</f>
        <v/>
      </c>
      <c r="C34" s="10" t="str">
        <f>IFERROR(INDEX(Cenník[#Data],MATCH($B34,Cenník[Kód]),2),"")</f>
        <v/>
      </c>
      <c r="D34" s="11" t="str">
        <f>IFERROR(INDEX(Výskyt[[Kód]:[ks]],MATCH(B34,Výskyt[Kód]),2),"")</f>
        <v/>
      </c>
      <c r="E34" s="12" t="str">
        <f>IFERROR(INDEX(Cenník[#Data],MATCH($B34,Cenník[Kód]),4),"")</f>
        <v/>
      </c>
      <c r="F34" s="13" t="str">
        <f t="shared" si="0"/>
        <v/>
      </c>
      <c r="G34" s="5"/>
    </row>
    <row r="35" spans="1:7" x14ac:dyDescent="0.25">
      <c r="A35" s="9">
        <v>27</v>
      </c>
      <c r="B35" s="10" t="str">
        <f>IFERROR(INDEX(Výskyt[[poradie]:[kód-P]],MATCH(A35,Výskyt[poradie],0),2),"")</f>
        <v/>
      </c>
      <c r="C35" s="10" t="str">
        <f>IFERROR(INDEX(Cenník[#Data],MATCH($B35,Cenník[Kód]),2),"")</f>
        <v/>
      </c>
      <c r="D35" s="11" t="str">
        <f>IFERROR(INDEX(Výskyt[[Kód]:[ks]],MATCH(B35,Výskyt[Kód]),2),"")</f>
        <v/>
      </c>
      <c r="E35" s="12" t="str">
        <f>IFERROR(INDEX(Cenník[#Data],MATCH($B35,Cenník[Kód]),4),"")</f>
        <v/>
      </c>
      <c r="F35" s="13" t="str">
        <f t="shared" si="0"/>
        <v/>
      </c>
      <c r="G35" s="5"/>
    </row>
    <row r="36" spans="1:7" x14ac:dyDescent="0.25">
      <c r="A36" s="9">
        <v>28</v>
      </c>
      <c r="B36" s="10" t="str">
        <f>IFERROR(INDEX(Výskyt[[poradie]:[kód-P]],MATCH(A36,Výskyt[poradie],0),2),"")</f>
        <v/>
      </c>
      <c r="C36" s="10" t="str">
        <f>IFERROR(INDEX(Cenník[#Data],MATCH($B36,Cenník[Kód]),2),"")</f>
        <v/>
      </c>
      <c r="D36" s="11" t="str">
        <f>IFERROR(INDEX(Výskyt[[Kód]:[ks]],MATCH(B36,Výskyt[Kód]),2),"")</f>
        <v/>
      </c>
      <c r="E36" s="12" t="str">
        <f>IFERROR(INDEX(Cenník[#Data],MATCH($B36,Cenník[Kód]),4),"")</f>
        <v/>
      </c>
      <c r="F36" s="13" t="str">
        <f t="shared" si="0"/>
        <v/>
      </c>
      <c r="G36" s="5"/>
    </row>
    <row r="37" spans="1:7" x14ac:dyDescent="0.25">
      <c r="A37" s="9">
        <v>29</v>
      </c>
      <c r="B37" s="10" t="str">
        <f>IFERROR(INDEX(Výskyt[[poradie]:[kód-P]],MATCH(A37,Výskyt[poradie],0),2),"")</f>
        <v/>
      </c>
      <c r="C37" s="10" t="str">
        <f>IFERROR(INDEX(Cenník[#Data],MATCH($B37,Cenník[Kód]),2),"")</f>
        <v/>
      </c>
      <c r="D37" s="11" t="str">
        <f>IFERROR(INDEX(Výskyt[[Kód]:[ks]],MATCH(B37,Výskyt[Kód]),2),"")</f>
        <v/>
      </c>
      <c r="E37" s="12" t="str">
        <f>IFERROR(INDEX(Cenník[#Data],MATCH($B37,Cenník[Kód]),4),"")</f>
        <v/>
      </c>
      <c r="F37" s="13" t="str">
        <f t="shared" si="0"/>
        <v/>
      </c>
      <c r="G37" s="5"/>
    </row>
    <row r="38" spans="1:7" x14ac:dyDescent="0.25">
      <c r="A38" s="9">
        <v>30</v>
      </c>
      <c r="B38" s="10" t="str">
        <f>IFERROR(INDEX(Výskyt[[poradie]:[kód-P]],MATCH(A38,Výskyt[poradie],0),2),"")</f>
        <v/>
      </c>
      <c r="C38" s="10" t="str">
        <f>IFERROR(INDEX(Cenník[#Data],MATCH($B38,Cenník[Kód]),2),"")</f>
        <v/>
      </c>
      <c r="D38" s="11" t="str">
        <f>IFERROR(INDEX(Výskyt[[Kód]:[ks]],MATCH(B38,Výskyt[Kód]),2),"")</f>
        <v/>
      </c>
      <c r="E38" s="12" t="str">
        <f>IFERROR(INDEX(Cenník[#Data],MATCH($B38,Cenník[Kód]),4),"")</f>
        <v/>
      </c>
      <c r="F38" s="13" t="str">
        <f t="shared" si="0"/>
        <v/>
      </c>
      <c r="G38" s="5"/>
    </row>
    <row r="39" spans="1:7" x14ac:dyDescent="0.25">
      <c r="A39" s="9">
        <v>31</v>
      </c>
      <c r="B39" s="10" t="str">
        <f>IFERROR(INDEX(Výskyt[[poradie]:[kód-P]],MATCH(A39,Výskyt[poradie],0),2),"")</f>
        <v/>
      </c>
      <c r="C39" s="10" t="str">
        <f>IFERROR(INDEX(Cenník[#Data],MATCH($B39,Cenník[Kód]),2),"")</f>
        <v/>
      </c>
      <c r="D39" s="11" t="str">
        <f>IFERROR(INDEX(Výskyt[[Kód]:[ks]],MATCH(B39,Výskyt[Kód]),2),"")</f>
        <v/>
      </c>
      <c r="E39" s="12" t="str">
        <f>IFERROR(INDEX(Cenník[#Data],MATCH($B39,Cenník[Kód]),4),"")</f>
        <v/>
      </c>
      <c r="F39" s="13" t="str">
        <f t="shared" si="0"/>
        <v/>
      </c>
      <c r="G39" s="5"/>
    </row>
    <row r="40" spans="1:7" x14ac:dyDescent="0.25">
      <c r="A40" s="9">
        <v>32</v>
      </c>
      <c r="B40" s="10" t="str">
        <f>IFERROR(INDEX(Výskyt[[poradie]:[kód-P]],MATCH(A40,Výskyt[poradie],0),2),"")</f>
        <v/>
      </c>
      <c r="C40" s="10" t="str">
        <f>IFERROR(INDEX(Cenník[#Data],MATCH($B40,Cenník[Kód]),2),"")</f>
        <v/>
      </c>
      <c r="D40" s="11" t="str">
        <f>IFERROR(INDEX(Výskyt[[Kód]:[ks]],MATCH(B40,Výskyt[Kód]),2),"")</f>
        <v/>
      </c>
      <c r="E40" s="12" t="str">
        <f>IFERROR(INDEX(Cenník[#Data],MATCH($B40,Cenník[Kód]),4),"")</f>
        <v/>
      </c>
      <c r="F40" s="13" t="str">
        <f t="shared" si="0"/>
        <v/>
      </c>
      <c r="G40" s="5"/>
    </row>
    <row r="41" spans="1:7" x14ac:dyDescent="0.25">
      <c r="A41" s="9">
        <v>33</v>
      </c>
      <c r="B41" s="10" t="str">
        <f>IFERROR(INDEX(Výskyt[[poradie]:[kód-P]],MATCH(A41,Výskyt[poradie],0),2),"")</f>
        <v/>
      </c>
      <c r="C41" s="10" t="str">
        <f>IFERROR(INDEX(Cenník[#Data],MATCH($B41,Cenník[Kód]),2),"")</f>
        <v/>
      </c>
      <c r="D41" s="11" t="str">
        <f>IFERROR(INDEX(Výskyt[[Kód]:[ks]],MATCH(B41,Výskyt[Kód]),2),"")</f>
        <v/>
      </c>
      <c r="E41" s="12" t="str">
        <f>IFERROR(INDEX(Cenník[#Data],MATCH($B41,Cenník[Kód]),4),"")</f>
        <v/>
      </c>
      <c r="F41" s="13" t="str">
        <f t="shared" si="0"/>
        <v/>
      </c>
      <c r="G41" s="5"/>
    </row>
    <row r="42" spans="1:7" x14ac:dyDescent="0.25">
      <c r="A42" s="9">
        <v>34</v>
      </c>
      <c r="B42" s="10" t="str">
        <f>IFERROR(INDEX(Výskyt[[poradie]:[kód-P]],MATCH(A42,Výskyt[poradie],0),2),"")</f>
        <v/>
      </c>
      <c r="C42" s="10" t="str">
        <f>IFERROR(INDEX(Cenník[#Data],MATCH($B42,Cenník[Kód]),2),"")</f>
        <v/>
      </c>
      <c r="D42" s="11" t="str">
        <f>IFERROR(INDEX(Výskyt[[Kód]:[ks]],MATCH(B42,Výskyt[Kód]),2),"")</f>
        <v/>
      </c>
      <c r="E42" s="12" t="str">
        <f>IFERROR(INDEX(Cenník[#Data],MATCH($B42,Cenník[Kód]),4),"")</f>
        <v/>
      </c>
      <c r="F42" s="13" t="str">
        <f t="shared" si="0"/>
        <v/>
      </c>
      <c r="G42" s="5"/>
    </row>
    <row r="43" spans="1:7" x14ac:dyDescent="0.25">
      <c r="A43" s="9">
        <v>35</v>
      </c>
      <c r="B43" s="10" t="str">
        <f>IFERROR(INDEX(Výskyt[[poradie]:[kód-P]],MATCH(A43,Výskyt[poradie],0),2),"")</f>
        <v/>
      </c>
      <c r="C43" s="10" t="str">
        <f>IFERROR(INDEX(Cenník[#Data],MATCH($B43,Cenník[Kód]),2),"")</f>
        <v/>
      </c>
      <c r="D43" s="11" t="str">
        <f>IFERROR(INDEX(Výskyt[[Kód]:[ks]],MATCH(B43,Výskyt[Kód]),2),"")</f>
        <v/>
      </c>
      <c r="E43" s="12" t="str">
        <f>IFERROR(INDEX(Cenník[#Data],MATCH($B43,Cenník[Kód]),4),"")</f>
        <v/>
      </c>
      <c r="F43" s="13" t="str">
        <f t="shared" si="0"/>
        <v/>
      </c>
      <c r="G43" s="5"/>
    </row>
    <row r="44" spans="1:7" x14ac:dyDescent="0.25">
      <c r="A44" s="9">
        <v>36</v>
      </c>
      <c r="B44" s="10" t="str">
        <f>IFERROR(INDEX(Výskyt[[poradie]:[kód-P]],MATCH(A44,Výskyt[poradie],0),2),"")</f>
        <v/>
      </c>
      <c r="C44" s="10" t="str">
        <f>IFERROR(INDEX(Cenník[#Data],MATCH($B44,Cenník[Kód]),2),"")</f>
        <v/>
      </c>
      <c r="D44" s="11" t="str">
        <f>IFERROR(INDEX(Výskyt[[Kód]:[ks]],MATCH(B44,Výskyt[Kód]),2),"")</f>
        <v/>
      </c>
      <c r="E44" s="12" t="str">
        <f>IFERROR(INDEX(Cenník[#Data],MATCH($B44,Cenník[Kód]),4),"")</f>
        <v/>
      </c>
      <c r="F44" s="13" t="str">
        <f t="shared" si="0"/>
        <v/>
      </c>
      <c r="G44" s="5"/>
    </row>
    <row r="45" spans="1:7" x14ac:dyDescent="0.25">
      <c r="A45" s="9">
        <v>37</v>
      </c>
      <c r="B45" s="10" t="str">
        <f>IFERROR(INDEX(Výskyt[[poradie]:[kód-P]],MATCH(A45,Výskyt[poradie],0),2),"")</f>
        <v/>
      </c>
      <c r="C45" s="10" t="str">
        <f>IFERROR(INDEX(Cenník[#Data],MATCH($B45,Cenník[Kód]),2),"")</f>
        <v/>
      </c>
      <c r="D45" s="11" t="str">
        <f>IFERROR(INDEX(Výskyt[[Kód]:[ks]],MATCH(B45,Výskyt[Kód]),2),"")</f>
        <v/>
      </c>
      <c r="E45" s="12" t="str">
        <f>IFERROR(INDEX(Cenník[#Data],MATCH($B45,Cenník[Kód]),4),"")</f>
        <v/>
      </c>
      <c r="F45" s="13" t="str">
        <f t="shared" si="0"/>
        <v/>
      </c>
      <c r="G45" s="5"/>
    </row>
    <row r="46" spans="1:7" x14ac:dyDescent="0.25">
      <c r="A46" s="9">
        <v>38</v>
      </c>
      <c r="B46" s="10" t="str">
        <f>IFERROR(INDEX(Výskyt[[poradie]:[kód-P]],MATCH(A46,Výskyt[poradie],0),2),"")</f>
        <v/>
      </c>
      <c r="C46" s="10" t="str">
        <f>IFERROR(INDEX(Cenník[#Data],MATCH($B46,Cenník[Kód]),2),"")</f>
        <v/>
      </c>
      <c r="D46" s="11" t="str">
        <f>IFERROR(INDEX(Výskyt[[Kód]:[ks]],MATCH(B46,Výskyt[Kód]),2),"")</f>
        <v/>
      </c>
      <c r="E46" s="12" t="str">
        <f>IFERROR(INDEX(Cenník[#Data],MATCH($B46,Cenník[Kód]),4),"")</f>
        <v/>
      </c>
      <c r="F46" s="13" t="str">
        <f t="shared" si="0"/>
        <v/>
      </c>
      <c r="G46" s="5"/>
    </row>
    <row r="47" spans="1:7" x14ac:dyDescent="0.25">
      <c r="A47" s="9">
        <v>39</v>
      </c>
      <c r="B47" s="10" t="str">
        <f>IFERROR(INDEX(Výskyt[[poradie]:[kód-P]],MATCH(A47,Výskyt[poradie],0),2),"")</f>
        <v/>
      </c>
      <c r="C47" s="10" t="str">
        <f>IFERROR(INDEX(Cenník[#Data],MATCH($B47,Cenník[Kód]),2),"")</f>
        <v/>
      </c>
      <c r="D47" s="11" t="str">
        <f>IFERROR(INDEX(Výskyt[[Kód]:[ks]],MATCH(B47,Výskyt[Kód]),2),"")</f>
        <v/>
      </c>
      <c r="E47" s="12" t="str">
        <f>IFERROR(INDEX(Cenník[#Data],MATCH($B47,Cenník[Kód]),4),"")</f>
        <v/>
      </c>
      <c r="F47" s="13" t="str">
        <f t="shared" si="0"/>
        <v/>
      </c>
      <c r="G47" s="5"/>
    </row>
    <row r="48" spans="1:7" x14ac:dyDescent="0.25">
      <c r="A48" s="9">
        <v>40</v>
      </c>
      <c r="B48" s="10" t="str">
        <f>IFERROR(INDEX(Výskyt[[poradie]:[kód-P]],MATCH(A48,Výskyt[poradie],0),2),"")</f>
        <v/>
      </c>
      <c r="C48" s="10" t="str">
        <f>IFERROR(INDEX(Cenník[#Data],MATCH($B48,Cenník[Kód]),2),"")</f>
        <v/>
      </c>
      <c r="D48" s="11" t="str">
        <f>IFERROR(INDEX(Výskyt[[Kód]:[ks]],MATCH(B48,Výskyt[Kód]),2),"")</f>
        <v/>
      </c>
      <c r="E48" s="12" t="str">
        <f>IFERROR(INDEX(Cenník[#Data],MATCH($B48,Cenník[Kód]),4),"")</f>
        <v/>
      </c>
      <c r="F48" s="13" t="str">
        <f t="shared" si="0"/>
        <v/>
      </c>
      <c r="G48" s="5"/>
    </row>
    <row r="49" spans="1:7" x14ac:dyDescent="0.25">
      <c r="A49" s="9">
        <v>41</v>
      </c>
      <c r="B49" s="10" t="str">
        <f>IFERROR(INDEX(Výskyt[[poradie]:[kód-P]],MATCH(A49,Výskyt[poradie],0),2),"")</f>
        <v/>
      </c>
      <c r="C49" s="10" t="str">
        <f>IFERROR(INDEX(Cenník[#Data],MATCH($B49,Cenník[Kód]),2),"")</f>
        <v/>
      </c>
      <c r="D49" s="11" t="str">
        <f>IFERROR(INDEX(Výskyt[[Kód]:[ks]],MATCH(B49,Výskyt[Kód]),2),"")</f>
        <v/>
      </c>
      <c r="E49" s="12" t="str">
        <f>IFERROR(INDEX(Cenník[#Data],MATCH($B49,Cenník[Kód]),4),"")</f>
        <v/>
      </c>
      <c r="F49" s="13" t="str">
        <f t="shared" si="0"/>
        <v/>
      </c>
      <c r="G49" s="5"/>
    </row>
    <row r="50" spans="1:7" x14ac:dyDescent="0.25">
      <c r="A50" s="9">
        <v>42</v>
      </c>
      <c r="B50" s="10" t="str">
        <f>IFERROR(INDEX(Výskyt[[poradie]:[kód-P]],MATCH(A50,Výskyt[poradie],0),2),"")</f>
        <v/>
      </c>
      <c r="C50" s="10" t="str">
        <f>IFERROR(INDEX(Cenník[#Data],MATCH($B50,Cenník[Kód]),2),"")</f>
        <v/>
      </c>
      <c r="D50" s="11" t="str">
        <f>IFERROR(INDEX(Výskyt[[Kód]:[ks]],MATCH(B50,Výskyt[Kód]),2),"")</f>
        <v/>
      </c>
      <c r="E50" s="12" t="str">
        <f>IFERROR(INDEX(Cenník[#Data],MATCH($B50,Cenník[Kód]),4),"")</f>
        <v/>
      </c>
      <c r="F50" s="13" t="str">
        <f t="shared" si="0"/>
        <v/>
      </c>
      <c r="G50" s="5"/>
    </row>
    <row r="51" spans="1:7" x14ac:dyDescent="0.25">
      <c r="A51" s="9">
        <v>43</v>
      </c>
      <c r="B51" s="10" t="str">
        <f>IFERROR(INDEX(Výskyt[[poradie]:[kód-P]],MATCH(A51,Výskyt[poradie],0),2),"")</f>
        <v/>
      </c>
      <c r="C51" s="10" t="str">
        <f>IFERROR(INDEX(Cenník[#Data],MATCH($B51,Cenník[Kód]),2),"")</f>
        <v/>
      </c>
      <c r="D51" s="11" t="str">
        <f>IFERROR(INDEX(Výskyt[[Kód]:[ks]],MATCH(B51,Výskyt[Kód]),2),"")</f>
        <v/>
      </c>
      <c r="E51" s="12" t="str">
        <f>IFERROR(INDEX(Cenník[#Data],MATCH($B51,Cenník[Kód]),4),"")</f>
        <v/>
      </c>
      <c r="F51" s="13" t="str">
        <f t="shared" si="0"/>
        <v/>
      </c>
      <c r="G51" s="5"/>
    </row>
    <row r="52" spans="1:7" x14ac:dyDescent="0.25">
      <c r="A52" s="9">
        <v>44</v>
      </c>
      <c r="B52" s="10" t="str">
        <f>IFERROR(INDEX(Výskyt[[poradie]:[kód-P]],MATCH(A52,Výskyt[poradie],0),2),"")</f>
        <v/>
      </c>
      <c r="C52" s="10" t="str">
        <f>IFERROR(INDEX(Cenník[#Data],MATCH($B52,Cenník[Kód]),2),"")</f>
        <v/>
      </c>
      <c r="D52" s="11" t="str">
        <f>IFERROR(INDEX(Výskyt[[Kód]:[ks]],MATCH(B52,Výskyt[Kód]),2),"")</f>
        <v/>
      </c>
      <c r="E52" s="12" t="str">
        <f>IFERROR(INDEX(Cenník[#Data],MATCH($B52,Cenník[Kód]),4),"")</f>
        <v/>
      </c>
      <c r="F52" s="13" t="str">
        <f t="shared" si="0"/>
        <v/>
      </c>
      <c r="G52" s="5"/>
    </row>
    <row r="53" spans="1:7" x14ac:dyDescent="0.25">
      <c r="A53" s="9">
        <v>45</v>
      </c>
      <c r="B53" s="10" t="str">
        <f>IFERROR(INDEX(Výskyt[[poradie]:[kód-P]],MATCH(A53,Výskyt[poradie],0),2),"")</f>
        <v/>
      </c>
      <c r="C53" s="10" t="str">
        <f>IFERROR(INDEX(Cenník[#Data],MATCH($B53,Cenník[Kód]),2),"")</f>
        <v/>
      </c>
      <c r="D53" s="11" t="str">
        <f>IFERROR(INDEX(Výskyt[[Kód]:[ks]],MATCH(B53,Výskyt[Kód]),2),"")</f>
        <v/>
      </c>
      <c r="E53" s="12" t="str">
        <f>IFERROR(INDEX(Cenník[#Data],MATCH($B53,Cenník[Kód]),4),"")</f>
        <v/>
      </c>
      <c r="F53" s="13" t="str">
        <f t="shared" si="0"/>
        <v/>
      </c>
      <c r="G53" s="5"/>
    </row>
    <row r="54" spans="1:7" x14ac:dyDescent="0.25">
      <c r="A54" s="9">
        <v>46</v>
      </c>
      <c r="B54" s="10" t="str">
        <f>IFERROR(INDEX(Výskyt[[poradie]:[kód-P]],MATCH(A54,Výskyt[poradie],0),2),"")</f>
        <v/>
      </c>
      <c r="C54" s="10" t="str">
        <f>IFERROR(INDEX(Cenník[#Data],MATCH($B54,Cenník[Kód]),2),"")</f>
        <v/>
      </c>
      <c r="D54" s="11" t="str">
        <f>IFERROR(INDEX(Výskyt[[Kód]:[ks]],MATCH(B54,Výskyt[Kód]),2),"")</f>
        <v/>
      </c>
      <c r="E54" s="12" t="str">
        <f>IFERROR(INDEX(Cenník[#Data],MATCH($B54,Cenník[Kód]),4),"")</f>
        <v/>
      </c>
      <c r="F54" s="13" t="str">
        <f t="shared" si="0"/>
        <v/>
      </c>
      <c r="G54" s="5"/>
    </row>
    <row r="55" spans="1:7" x14ac:dyDescent="0.25">
      <c r="A55" s="9">
        <v>47</v>
      </c>
      <c r="B55" s="10" t="str">
        <f>IFERROR(INDEX(Výskyt[[poradie]:[kód-P]],MATCH(A55,Výskyt[poradie],0),2),"")</f>
        <v/>
      </c>
      <c r="C55" s="10" t="str">
        <f>IFERROR(INDEX(Cenník[#Data],MATCH($B55,Cenník[Kód]),2),"")</f>
        <v/>
      </c>
      <c r="D55" s="11" t="str">
        <f>IFERROR(INDEX(Výskyt[[Kód]:[ks]],MATCH(B55,Výskyt[Kód]),2),"")</f>
        <v/>
      </c>
      <c r="E55" s="12" t="str">
        <f>IFERROR(INDEX(Cenník[#Data],MATCH($B55,Cenník[Kód]),4),"")</f>
        <v/>
      </c>
      <c r="F55" s="13" t="str">
        <f t="shared" si="0"/>
        <v/>
      </c>
      <c r="G55" s="5"/>
    </row>
    <row r="56" spans="1:7" x14ac:dyDescent="0.25">
      <c r="A56" s="9">
        <v>48</v>
      </c>
      <c r="B56" s="10" t="str">
        <f>IFERROR(INDEX(Výskyt[[poradie]:[kód-P]],MATCH(A56,Výskyt[poradie],0),2),"")</f>
        <v/>
      </c>
      <c r="C56" s="10" t="str">
        <f>IFERROR(INDEX(Cenník[#Data],MATCH($B56,Cenník[Kód]),2),"")</f>
        <v/>
      </c>
      <c r="D56" s="11" t="str">
        <f>IFERROR(INDEX(Výskyt[[Kód]:[ks]],MATCH(B56,Výskyt[Kód]),2),"")</f>
        <v/>
      </c>
      <c r="E56" s="12" t="str">
        <f>IFERROR(INDEX(Cenník[#Data],MATCH($B56,Cenník[Kód]),4),"")</f>
        <v/>
      </c>
      <c r="F56" s="13" t="str">
        <f t="shared" si="0"/>
        <v/>
      </c>
      <c r="G56" s="5"/>
    </row>
    <row r="57" spans="1:7" x14ac:dyDescent="0.25">
      <c r="A57" s="9">
        <v>49</v>
      </c>
      <c r="B57" s="10" t="str">
        <f>IFERROR(INDEX(Výskyt[[poradie]:[kód-P]],MATCH(A57,Výskyt[poradie],0),2),"")</f>
        <v/>
      </c>
      <c r="C57" s="10" t="str">
        <f>IFERROR(INDEX(Cenník[#Data],MATCH($B57,Cenník[Kód]),2),"")</f>
        <v/>
      </c>
      <c r="D57" s="11" t="str">
        <f>IFERROR(INDEX(Výskyt[[Kód]:[ks]],MATCH(B57,Výskyt[Kód]),2),"")</f>
        <v/>
      </c>
      <c r="E57" s="12" t="str">
        <f>IFERROR(INDEX(Cenník[#Data],MATCH($B57,Cenník[Kód]),4),"")</f>
        <v/>
      </c>
      <c r="F57" s="13" t="str">
        <f t="shared" si="0"/>
        <v/>
      </c>
      <c r="G57" s="5"/>
    </row>
    <row r="58" spans="1:7" x14ac:dyDescent="0.25">
      <c r="A58" s="9">
        <v>50</v>
      </c>
      <c r="B58" s="10" t="str">
        <f>IFERROR(INDEX(Výskyt[[poradie]:[kód-P]],MATCH(A58,Výskyt[poradie],0),2),"")</f>
        <v/>
      </c>
      <c r="C58" s="10" t="str">
        <f>IFERROR(INDEX(Cenník[#Data],MATCH($B58,Cenník[Kód]),2),"")</f>
        <v/>
      </c>
      <c r="D58" s="11" t="str">
        <f>IFERROR(INDEX(Výskyt[[Kód]:[ks]],MATCH(B58,Výskyt[Kód]),2),"")</f>
        <v/>
      </c>
      <c r="E58" s="12" t="str">
        <f>IFERROR(INDEX(Cenník[#Data],MATCH($B58,Cenník[Kód]),4),"")</f>
        <v/>
      </c>
      <c r="F58" s="13" t="str">
        <f t="shared" si="0"/>
        <v/>
      </c>
      <c r="G58" s="5"/>
    </row>
    <row r="59" spans="1:7" x14ac:dyDescent="0.25">
      <c r="A59" s="9">
        <v>51</v>
      </c>
      <c r="B59" s="10" t="str">
        <f>IFERROR(INDEX(Výskyt[[poradie]:[kód-P]],MATCH(A59,Výskyt[poradie],0),2),"")</f>
        <v/>
      </c>
      <c r="C59" s="10" t="str">
        <f>IFERROR(INDEX(Cenník[#Data],MATCH($B59,Cenník[Kód]),2),"")</f>
        <v/>
      </c>
      <c r="D59" s="11" t="str">
        <f>IFERROR(INDEX(Výskyt[[Kód]:[ks]],MATCH(B59,Výskyt[Kód]),2),"")</f>
        <v/>
      </c>
      <c r="E59" s="12" t="str">
        <f>IFERROR(INDEX(Cenník[#Data],MATCH($B59,Cenník[Kód]),4),"")</f>
        <v/>
      </c>
      <c r="F59" s="13" t="str">
        <f t="shared" si="0"/>
        <v/>
      </c>
      <c r="G59" s="5"/>
    </row>
    <row r="60" spans="1:7" x14ac:dyDescent="0.25">
      <c r="A60" s="9">
        <v>52</v>
      </c>
      <c r="B60" s="10" t="str">
        <f>IFERROR(INDEX(Výskyt[[poradie]:[kód-P]],MATCH(A60,Výskyt[poradie],0),2),"")</f>
        <v/>
      </c>
      <c r="C60" s="10" t="str">
        <f>IFERROR(INDEX(Cenník[#Data],MATCH($B60,Cenník[Kód]),2),"")</f>
        <v/>
      </c>
      <c r="D60" s="11" t="str">
        <f>IFERROR(INDEX(Výskyt[[Kód]:[ks]],MATCH(B60,Výskyt[Kód]),2),"")</f>
        <v/>
      </c>
      <c r="E60" s="12" t="str">
        <f>IFERROR(INDEX(Cenník[#Data],MATCH($B60,Cenník[Kód]),4),"")</f>
        <v/>
      </c>
      <c r="F60" s="13" t="str">
        <f t="shared" si="0"/>
        <v/>
      </c>
      <c r="G60" s="5"/>
    </row>
    <row r="61" spans="1:7" x14ac:dyDescent="0.25">
      <c r="A61" s="9">
        <v>53</v>
      </c>
      <c r="B61" s="10" t="str">
        <f>IFERROR(INDEX(Výskyt[[poradie]:[kód-P]],MATCH(A61,Výskyt[poradie],0),2),"")</f>
        <v/>
      </c>
      <c r="C61" s="10" t="str">
        <f>IFERROR(INDEX(Cenník[#Data],MATCH($B61,Cenník[Kód]),2),"")</f>
        <v/>
      </c>
      <c r="D61" s="11" t="str">
        <f>IFERROR(INDEX(Výskyt[[Kód]:[ks]],MATCH(B61,Výskyt[Kód]),2),"")</f>
        <v/>
      </c>
      <c r="E61" s="12" t="str">
        <f>IFERROR(INDEX(Cenník[#Data],MATCH($B61,Cenník[Kód]),4),"")</f>
        <v/>
      </c>
      <c r="F61" s="13" t="str">
        <f t="shared" si="0"/>
        <v/>
      </c>
      <c r="G61" s="5"/>
    </row>
    <row r="62" spans="1:7" x14ac:dyDescent="0.25">
      <c r="A62" s="9">
        <v>54</v>
      </c>
      <c r="B62" s="10" t="str">
        <f>IFERROR(INDEX(Výskyt[[poradie]:[kód-P]],MATCH(A62,Výskyt[poradie],0),2),"")</f>
        <v/>
      </c>
      <c r="C62" s="10" t="str">
        <f>IFERROR(INDEX(Cenník[#Data],MATCH($B62,Cenník[Kód]),2),"")</f>
        <v/>
      </c>
      <c r="D62" s="11" t="str">
        <f>IFERROR(INDEX(Výskyt[[Kód]:[ks]],MATCH(B62,Výskyt[Kód]),2),"")</f>
        <v/>
      </c>
      <c r="E62" s="12" t="str">
        <f>IFERROR(INDEX(Cenník[#Data],MATCH($B62,Cenník[Kód]),4),"")</f>
        <v/>
      </c>
      <c r="F62" s="13" t="str">
        <f t="shared" si="0"/>
        <v/>
      </c>
      <c r="G62" s="5"/>
    </row>
    <row r="63" spans="1:7" x14ac:dyDescent="0.25">
      <c r="A63" s="9">
        <v>55</v>
      </c>
      <c r="B63" s="10" t="str">
        <f>IFERROR(INDEX(Výskyt[[poradie]:[kód-P]],MATCH(A63,Výskyt[poradie],0),2),"")</f>
        <v/>
      </c>
      <c r="C63" s="10" t="str">
        <f>IFERROR(INDEX(Cenník[#Data],MATCH($B63,Cenník[Kód]),2),"")</f>
        <v/>
      </c>
      <c r="D63" s="11" t="str">
        <f>IFERROR(INDEX(Výskyt[[Kód]:[ks]],MATCH(B63,Výskyt[Kód]),2),"")</f>
        <v/>
      </c>
      <c r="E63" s="12" t="str">
        <f>IFERROR(INDEX(Cenník[#Data],MATCH($B63,Cenník[Kód]),4),"")</f>
        <v/>
      </c>
      <c r="F63" s="13" t="str">
        <f t="shared" si="0"/>
        <v/>
      </c>
      <c r="G63" s="5"/>
    </row>
    <row r="64" spans="1:7" x14ac:dyDescent="0.25">
      <c r="A64" s="9">
        <v>56</v>
      </c>
      <c r="B64" s="10" t="str">
        <f>IFERROR(INDEX(Výskyt[[poradie]:[kód-P]],MATCH(A64,Výskyt[poradie],0),2),"")</f>
        <v/>
      </c>
      <c r="C64" s="10" t="str">
        <f>IFERROR(INDEX(Cenník[#Data],MATCH($B64,Cenník[Kód]),2),"")</f>
        <v/>
      </c>
      <c r="D64" s="11" t="str">
        <f>IFERROR(INDEX(Výskyt[[Kód]:[ks]],MATCH(B64,Výskyt[Kód]),2),"")</f>
        <v/>
      </c>
      <c r="E64" s="12" t="str">
        <f>IFERROR(INDEX(Cenník[#Data],MATCH($B64,Cenník[Kód]),4),"")</f>
        <v/>
      </c>
      <c r="F64" s="13" t="str">
        <f t="shared" si="0"/>
        <v/>
      </c>
      <c r="G64" s="5"/>
    </row>
    <row r="65" spans="1:7" x14ac:dyDescent="0.25">
      <c r="A65" s="9">
        <v>57</v>
      </c>
      <c r="B65" s="10" t="str">
        <f>IFERROR(INDEX(Výskyt[[poradie]:[kód-P]],MATCH(A65,Výskyt[poradie],0),2),"")</f>
        <v/>
      </c>
      <c r="C65" s="10" t="str">
        <f>IFERROR(INDEX(Cenník[#Data],MATCH($B65,Cenník[Kód]),2),"")</f>
        <v/>
      </c>
      <c r="D65" s="11" t="str">
        <f>IFERROR(INDEX(Výskyt[[Kód]:[ks]],MATCH(B65,Výskyt[Kód]),2),"")</f>
        <v/>
      </c>
      <c r="E65" s="12" t="str">
        <f>IFERROR(INDEX(Cenník[#Data],MATCH($B65,Cenník[Kód]),4),"")</f>
        <v/>
      </c>
      <c r="F65" s="13" t="str">
        <f t="shared" si="0"/>
        <v/>
      </c>
      <c r="G65" s="5"/>
    </row>
    <row r="66" spans="1:7" x14ac:dyDescent="0.25">
      <c r="A66" s="9">
        <v>58</v>
      </c>
      <c r="B66" s="10" t="str">
        <f>IFERROR(INDEX(Výskyt[[poradie]:[kód-P]],MATCH(A66,Výskyt[poradie],0),2),"")</f>
        <v/>
      </c>
      <c r="C66" s="10" t="str">
        <f>IFERROR(INDEX(Cenník[#Data],MATCH($B66,Cenník[Kód]),2),"")</f>
        <v/>
      </c>
      <c r="D66" s="11" t="str">
        <f>IFERROR(INDEX(Výskyt[[Kód]:[ks]],MATCH(B66,Výskyt[Kód]),2),"")</f>
        <v/>
      </c>
      <c r="E66" s="12" t="str">
        <f>IFERROR(INDEX(Cenník[#Data],MATCH($B66,Cenník[Kód]),4),"")</f>
        <v/>
      </c>
      <c r="F66" s="13" t="str">
        <f t="shared" si="0"/>
        <v/>
      </c>
      <c r="G66" s="5"/>
    </row>
    <row r="67" spans="1:7" x14ac:dyDescent="0.25">
      <c r="A67" s="9">
        <v>59</v>
      </c>
      <c r="B67" s="10" t="str">
        <f>IFERROR(INDEX(Výskyt[[poradie]:[kód-P]],MATCH(A67,Výskyt[poradie],0),2),"")</f>
        <v/>
      </c>
      <c r="C67" s="10" t="str">
        <f>IFERROR(INDEX(Cenník[#Data],MATCH($B67,Cenník[Kód]),2),"")</f>
        <v/>
      </c>
      <c r="D67" s="11" t="str">
        <f>IFERROR(INDEX(Výskyt[[Kód]:[ks]],MATCH(B67,Výskyt[Kód]),2),"")</f>
        <v/>
      </c>
      <c r="E67" s="12" t="str">
        <f>IFERROR(INDEX(Cenník[#Data],MATCH($B67,Cenník[Kód]),4),"")</f>
        <v/>
      </c>
      <c r="F67" s="13" t="str">
        <f t="shared" si="0"/>
        <v/>
      </c>
      <c r="G67" s="5"/>
    </row>
    <row r="68" spans="1:7" x14ac:dyDescent="0.25">
      <c r="A68" s="9">
        <v>60</v>
      </c>
      <c r="B68" s="10" t="str">
        <f>IFERROR(INDEX(Výskyt[[poradie]:[kód-P]],MATCH(A68,Výskyt[poradie],0),2),"")</f>
        <v/>
      </c>
      <c r="C68" s="10" t="str">
        <f>IFERROR(INDEX(Cenník[#Data],MATCH($B68,Cenník[Kód]),2),"")</f>
        <v/>
      </c>
      <c r="D68" s="11" t="str">
        <f>IFERROR(INDEX(Výskyt[[Kód]:[ks]],MATCH(B68,Výskyt[Kód]),2),"")</f>
        <v/>
      </c>
      <c r="E68" s="12" t="str">
        <f>IFERROR(INDEX(Cenník[#Data],MATCH($B68,Cenník[Kód]),4),"")</f>
        <v/>
      </c>
      <c r="F68" s="13" t="str">
        <f t="shared" si="0"/>
        <v/>
      </c>
      <c r="G68" s="5"/>
    </row>
    <row r="69" spans="1:7" x14ac:dyDescent="0.25">
      <c r="A69" s="9">
        <v>61</v>
      </c>
      <c r="B69" s="10" t="str">
        <f>IFERROR(INDEX(Výskyt[[poradie]:[kód-P]],MATCH(A69,Výskyt[poradie],0),2),"")</f>
        <v/>
      </c>
      <c r="C69" s="10" t="str">
        <f>IFERROR(INDEX(Cenník[#Data],MATCH($B69,Cenník[Kód]),2),"")</f>
        <v/>
      </c>
      <c r="D69" s="11" t="str">
        <f>IFERROR(INDEX(Výskyt[[Kód]:[ks]],MATCH(B69,Výskyt[Kód]),2),"")</f>
        <v/>
      </c>
      <c r="E69" s="12" t="str">
        <f>IFERROR(INDEX(Cenník[#Data],MATCH($B69,Cenník[Kód]),4),"")</f>
        <v/>
      </c>
      <c r="F69" s="13" t="str">
        <f t="shared" si="0"/>
        <v/>
      </c>
      <c r="G69" s="5"/>
    </row>
    <row r="70" spans="1:7" x14ac:dyDescent="0.25">
      <c r="A70" s="9">
        <v>62</v>
      </c>
      <c r="B70" s="10" t="str">
        <f>IFERROR(INDEX(Výskyt[[poradie]:[kód-P]],MATCH(A70,Výskyt[poradie],0),2),"")</f>
        <v/>
      </c>
      <c r="C70" s="10" t="str">
        <f>IFERROR(INDEX(Cenník[#Data],MATCH($B70,Cenník[Kód]),2),"")</f>
        <v/>
      </c>
      <c r="D70" s="11" t="str">
        <f>IFERROR(INDEX(Výskyt[[Kód]:[ks]],MATCH(B70,Výskyt[Kód]),2),"")</f>
        <v/>
      </c>
      <c r="E70" s="12" t="str">
        <f>IFERROR(INDEX(Cenník[#Data],MATCH($B70,Cenník[Kód]),4),"")</f>
        <v/>
      </c>
      <c r="F70" s="13" t="str">
        <f t="shared" si="0"/>
        <v/>
      </c>
      <c r="G70" s="5"/>
    </row>
    <row r="71" spans="1:7" x14ac:dyDescent="0.25">
      <c r="A71" s="9">
        <v>63</v>
      </c>
      <c r="B71" s="10" t="str">
        <f>IFERROR(INDEX(Výskyt[[poradie]:[kód-P]],MATCH(A71,Výskyt[poradie],0),2),"")</f>
        <v/>
      </c>
      <c r="C71" s="10" t="str">
        <f>IFERROR(INDEX(Cenník[#Data],MATCH($B71,Cenník[Kód]),2),"")</f>
        <v/>
      </c>
      <c r="D71" s="11" t="str">
        <f>IFERROR(INDEX(Výskyt[[Kód]:[ks]],MATCH(B71,Výskyt[Kód]),2),"")</f>
        <v/>
      </c>
      <c r="E71" s="12" t="str">
        <f>IFERROR(INDEX(Cenník[#Data],MATCH($B71,Cenník[Kód]),4),"")</f>
        <v/>
      </c>
      <c r="F71" s="13" t="str">
        <f t="shared" si="0"/>
        <v/>
      </c>
      <c r="G71" s="5"/>
    </row>
    <row r="72" spans="1:7" x14ac:dyDescent="0.25">
      <c r="A72" s="9">
        <v>64</v>
      </c>
      <c r="B72" s="10" t="str">
        <f>IFERROR(INDEX(Výskyt[[poradie]:[kód-P]],MATCH(A72,Výskyt[poradie],0),2),"")</f>
        <v/>
      </c>
      <c r="C72" s="10" t="str">
        <f>IFERROR(INDEX(Cenník[#Data],MATCH($B72,Cenník[Kód]),2),"")</f>
        <v/>
      </c>
      <c r="D72" s="11" t="str">
        <f>IFERROR(INDEX(Výskyt[[Kód]:[ks]],MATCH(B72,Výskyt[Kód]),2),"")</f>
        <v/>
      </c>
      <c r="E72" s="12" t="str">
        <f>IFERROR(INDEX(Cenník[#Data],MATCH($B72,Cenník[Kód]),4),"")</f>
        <v/>
      </c>
      <c r="F72" s="13" t="str">
        <f t="shared" si="0"/>
        <v/>
      </c>
      <c r="G72" s="5"/>
    </row>
    <row r="73" spans="1:7" x14ac:dyDescent="0.25">
      <c r="A73" s="9">
        <v>65</v>
      </c>
      <c r="B73" s="10" t="str">
        <f>IFERROR(INDEX(Výskyt[[poradie]:[kód-P]],MATCH(A73,Výskyt[poradie],0),2),"")</f>
        <v/>
      </c>
      <c r="C73" s="10" t="str">
        <f>IFERROR(INDEX(Cenník[#Data],MATCH($B73,Cenník[Kód]),2),"")</f>
        <v/>
      </c>
      <c r="D73" s="11" t="str">
        <f>IFERROR(INDEX(Výskyt[[Kód]:[ks]],MATCH(B73,Výskyt[Kód]),2),"")</f>
        <v/>
      </c>
      <c r="E73" s="12" t="str">
        <f>IFERROR(INDEX(Cenník[#Data],MATCH($B73,Cenník[Kód]),4),"")</f>
        <v/>
      </c>
      <c r="F73" s="13" t="str">
        <f t="shared" si="0"/>
        <v/>
      </c>
      <c r="G73" s="5"/>
    </row>
    <row r="74" spans="1:7" x14ac:dyDescent="0.25">
      <c r="A74" s="9">
        <v>66</v>
      </c>
      <c r="B74" s="10" t="str">
        <f>IFERROR(INDEX(Výskyt[[poradie]:[kód-P]],MATCH(A74,Výskyt[poradie],0),2),"")</f>
        <v/>
      </c>
      <c r="C74" s="10" t="str">
        <f>IFERROR(INDEX(Cenník[#Data],MATCH($B74,Cenník[Kód]),2),"")</f>
        <v/>
      </c>
      <c r="D74" s="11" t="str">
        <f>IFERROR(INDEX(Výskyt[[Kód]:[ks]],MATCH(B74,Výskyt[Kód]),2),"")</f>
        <v/>
      </c>
      <c r="E74" s="12" t="str">
        <f>IFERROR(INDEX(Cenník[#Data],MATCH($B74,Cenník[Kód]),4),"")</f>
        <v/>
      </c>
      <c r="F74" s="13" t="str">
        <f t="shared" ref="F74:F137" si="1">IFERROR(D74*E74,"")</f>
        <v/>
      </c>
      <c r="G74" s="5"/>
    </row>
    <row r="75" spans="1:7" x14ac:dyDescent="0.25">
      <c r="A75" s="9">
        <v>67</v>
      </c>
      <c r="B75" s="10" t="str">
        <f>IFERROR(INDEX(Výskyt[[poradie]:[kód-P]],MATCH(A75,Výskyt[poradie],0),2),"")</f>
        <v/>
      </c>
      <c r="C75" s="10" t="str">
        <f>IFERROR(INDEX(Cenník[#Data],MATCH($B75,Cenník[Kód]),2),"")</f>
        <v/>
      </c>
      <c r="D75" s="11" t="str">
        <f>IFERROR(INDEX(Výskyt[[Kód]:[ks]],MATCH(B75,Výskyt[Kód]),2),"")</f>
        <v/>
      </c>
      <c r="E75" s="12" t="str">
        <f>IFERROR(INDEX(Cenník[#Data],MATCH($B75,Cenník[Kód]),4),"")</f>
        <v/>
      </c>
      <c r="F75" s="13" t="str">
        <f t="shared" si="1"/>
        <v/>
      </c>
      <c r="G75" s="5"/>
    </row>
    <row r="76" spans="1:7" x14ac:dyDescent="0.25">
      <c r="A76" s="9">
        <v>68</v>
      </c>
      <c r="B76" s="10" t="str">
        <f>IFERROR(INDEX(Výskyt[[poradie]:[kód-P]],MATCH(A76,Výskyt[poradie],0),2),"")</f>
        <v/>
      </c>
      <c r="C76" s="10" t="str">
        <f>IFERROR(INDEX(Cenník[#Data],MATCH($B76,Cenník[Kód]),2),"")</f>
        <v/>
      </c>
      <c r="D76" s="11" t="str">
        <f>IFERROR(INDEX(Výskyt[[Kód]:[ks]],MATCH(B76,Výskyt[Kód]),2),"")</f>
        <v/>
      </c>
      <c r="E76" s="12" t="str">
        <f>IFERROR(INDEX(Cenník[#Data],MATCH($B76,Cenník[Kód]),4),"")</f>
        <v/>
      </c>
      <c r="F76" s="13" t="str">
        <f t="shared" si="1"/>
        <v/>
      </c>
      <c r="G76" s="5"/>
    </row>
    <row r="77" spans="1:7" x14ac:dyDescent="0.25">
      <c r="A77" s="9">
        <v>69</v>
      </c>
      <c r="B77" s="10" t="str">
        <f>IFERROR(INDEX(Výskyt[[poradie]:[kód-P]],MATCH(A77,Výskyt[poradie],0),2),"")</f>
        <v/>
      </c>
      <c r="C77" s="10" t="str">
        <f>IFERROR(INDEX(Cenník[#Data],MATCH($B77,Cenník[Kód]),2),"")</f>
        <v/>
      </c>
      <c r="D77" s="11" t="str">
        <f>IFERROR(INDEX(Výskyt[[Kód]:[ks]],MATCH(B77,Výskyt[Kód]),2),"")</f>
        <v/>
      </c>
      <c r="E77" s="12" t="str">
        <f>IFERROR(INDEX(Cenník[#Data],MATCH($B77,Cenník[Kód]),4),"")</f>
        <v/>
      </c>
      <c r="F77" s="13" t="str">
        <f t="shared" si="1"/>
        <v/>
      </c>
      <c r="G77" s="5"/>
    </row>
    <row r="78" spans="1:7" x14ac:dyDescent="0.25">
      <c r="A78" s="9">
        <v>70</v>
      </c>
      <c r="B78" s="10" t="str">
        <f>IFERROR(INDEX(Výskyt[[poradie]:[kód-P]],MATCH(A78,Výskyt[poradie],0),2),"")</f>
        <v/>
      </c>
      <c r="C78" s="10" t="str">
        <f>IFERROR(INDEX(Cenník[#Data],MATCH($B78,Cenník[Kód]),2),"")</f>
        <v/>
      </c>
      <c r="D78" s="11" t="str">
        <f>IFERROR(INDEX(Výskyt[[Kód]:[ks]],MATCH(B78,Výskyt[Kód]),2),"")</f>
        <v/>
      </c>
      <c r="E78" s="12" t="str">
        <f>IFERROR(INDEX(Cenník[#Data],MATCH($B78,Cenník[Kód]),4),"")</f>
        <v/>
      </c>
      <c r="F78" s="13" t="str">
        <f t="shared" si="1"/>
        <v/>
      </c>
      <c r="G78" s="5"/>
    </row>
    <row r="79" spans="1:7" x14ac:dyDescent="0.25">
      <c r="A79" s="9">
        <v>71</v>
      </c>
      <c r="B79" s="10" t="str">
        <f>IFERROR(INDEX(Výskyt[[poradie]:[kód-P]],MATCH(A79,Výskyt[poradie],0),2),"")</f>
        <v/>
      </c>
      <c r="C79" s="10" t="str">
        <f>IFERROR(INDEX(Cenník[#Data],MATCH($B79,Cenník[Kód]),2),"")</f>
        <v/>
      </c>
      <c r="D79" s="11" t="str">
        <f>IFERROR(INDEX(Výskyt[[Kód]:[ks]],MATCH(B79,Výskyt[Kód]),2),"")</f>
        <v/>
      </c>
      <c r="E79" s="12" t="str">
        <f>IFERROR(INDEX(Cenník[#Data],MATCH($B79,Cenník[Kód]),4),"")</f>
        <v/>
      </c>
      <c r="F79" s="13" t="str">
        <f t="shared" si="1"/>
        <v/>
      </c>
      <c r="G79" s="5"/>
    </row>
    <row r="80" spans="1:7" x14ac:dyDescent="0.25">
      <c r="A80" s="9">
        <v>72</v>
      </c>
      <c r="B80" s="10" t="str">
        <f>IFERROR(INDEX(Výskyt[[poradie]:[kód-P]],MATCH(A80,Výskyt[poradie],0),2),"")</f>
        <v/>
      </c>
      <c r="C80" s="10" t="str">
        <f>IFERROR(INDEX(Cenník[#Data],MATCH($B80,Cenník[Kód]),2),"")</f>
        <v/>
      </c>
      <c r="D80" s="11" t="str">
        <f>IFERROR(INDEX(Výskyt[[Kód]:[ks]],MATCH(B80,Výskyt[Kód]),2),"")</f>
        <v/>
      </c>
      <c r="E80" s="12" t="str">
        <f>IFERROR(INDEX(Cenník[#Data],MATCH($B80,Cenník[Kód]),4),"")</f>
        <v/>
      </c>
      <c r="F80" s="13" t="str">
        <f t="shared" si="1"/>
        <v/>
      </c>
      <c r="G80" s="5"/>
    </row>
    <row r="81" spans="1:7" x14ac:dyDescent="0.25">
      <c r="A81" s="9">
        <v>73</v>
      </c>
      <c r="B81" s="10" t="str">
        <f>IFERROR(INDEX(Výskyt[[poradie]:[kód-P]],MATCH(A81,Výskyt[poradie],0),2),"")</f>
        <v/>
      </c>
      <c r="C81" s="10" t="str">
        <f>IFERROR(INDEX(Cenník[#Data],MATCH($B81,Cenník[Kód]),2),"")</f>
        <v/>
      </c>
      <c r="D81" s="11" t="str">
        <f>IFERROR(INDEX(Výskyt[[Kód]:[ks]],MATCH(B81,Výskyt[Kód]),2),"")</f>
        <v/>
      </c>
      <c r="E81" s="12" t="str">
        <f>IFERROR(INDEX(Cenník[#Data],MATCH($B81,Cenník[Kód]),4),"")</f>
        <v/>
      </c>
      <c r="F81" s="13" t="str">
        <f t="shared" si="1"/>
        <v/>
      </c>
      <c r="G81" s="5"/>
    </row>
    <row r="82" spans="1:7" x14ac:dyDescent="0.25">
      <c r="A82" s="9">
        <v>74</v>
      </c>
      <c r="B82" s="10" t="str">
        <f>IFERROR(INDEX(Výskyt[[poradie]:[kód-P]],MATCH(A82,Výskyt[poradie],0),2),"")</f>
        <v/>
      </c>
      <c r="C82" s="10" t="str">
        <f>IFERROR(INDEX(Cenník[#Data],MATCH($B82,Cenník[Kód]),2),"")</f>
        <v/>
      </c>
      <c r="D82" s="11" t="str">
        <f>IFERROR(INDEX(Výskyt[[Kód]:[ks]],MATCH(B82,Výskyt[Kód]),2),"")</f>
        <v/>
      </c>
      <c r="E82" s="12" t="str">
        <f>IFERROR(INDEX(Cenník[#Data],MATCH($B82,Cenník[Kód]),4),"")</f>
        <v/>
      </c>
      <c r="F82" s="13" t="str">
        <f t="shared" si="1"/>
        <v/>
      </c>
      <c r="G82" s="5"/>
    </row>
    <row r="83" spans="1:7" x14ac:dyDescent="0.25">
      <c r="A83" s="9">
        <v>75</v>
      </c>
      <c r="B83" s="10" t="str">
        <f>IFERROR(INDEX(Výskyt[[poradie]:[kód-P]],MATCH(A83,Výskyt[poradie],0),2),"")</f>
        <v/>
      </c>
      <c r="C83" s="10" t="str">
        <f>IFERROR(INDEX(Cenník[#Data],MATCH($B83,Cenník[Kód]),2),"")</f>
        <v/>
      </c>
      <c r="D83" s="11" t="str">
        <f>IFERROR(INDEX(Výskyt[[Kód]:[ks]],MATCH(B83,Výskyt[Kód]),2),"")</f>
        <v/>
      </c>
      <c r="E83" s="12" t="str">
        <f>IFERROR(INDEX(Cenník[#Data],MATCH($B83,Cenník[Kód]),4),"")</f>
        <v/>
      </c>
      <c r="F83" s="13" t="str">
        <f t="shared" si="1"/>
        <v/>
      </c>
      <c r="G83" s="5"/>
    </row>
    <row r="84" spans="1:7" x14ac:dyDescent="0.25">
      <c r="A84" s="9">
        <v>76</v>
      </c>
      <c r="B84" s="10" t="str">
        <f>IFERROR(INDEX(Výskyt[[poradie]:[kód-P]],MATCH(A84,Výskyt[poradie],0),2),"")</f>
        <v/>
      </c>
      <c r="C84" s="10" t="str">
        <f>IFERROR(INDEX(Cenník[#Data],MATCH($B84,Cenník[Kód]),2),"")</f>
        <v/>
      </c>
      <c r="D84" s="11" t="str">
        <f>IFERROR(INDEX(Výskyt[[Kód]:[ks]],MATCH(B84,Výskyt[Kód]),2),"")</f>
        <v/>
      </c>
      <c r="E84" s="12" t="str">
        <f>IFERROR(INDEX(Cenník[#Data],MATCH($B84,Cenník[Kód]),4),"")</f>
        <v/>
      </c>
      <c r="F84" s="13" t="str">
        <f t="shared" si="1"/>
        <v/>
      </c>
      <c r="G84" s="5"/>
    </row>
    <row r="85" spans="1:7" x14ac:dyDescent="0.25">
      <c r="A85" s="9">
        <v>77</v>
      </c>
      <c r="B85" s="10" t="str">
        <f>IFERROR(INDEX(Výskyt[[poradie]:[kód-P]],MATCH(A85,Výskyt[poradie],0),2),"")</f>
        <v/>
      </c>
      <c r="C85" s="10" t="str">
        <f>IFERROR(INDEX(Cenník[#Data],MATCH($B85,Cenník[Kód]),2),"")</f>
        <v/>
      </c>
      <c r="D85" s="11" t="str">
        <f>IFERROR(INDEX(Výskyt[[Kód]:[ks]],MATCH(B85,Výskyt[Kód]),2),"")</f>
        <v/>
      </c>
      <c r="E85" s="12" t="str">
        <f>IFERROR(INDEX(Cenník[#Data],MATCH($B85,Cenník[Kód]),4),"")</f>
        <v/>
      </c>
      <c r="F85" s="13" t="str">
        <f t="shared" si="1"/>
        <v/>
      </c>
      <c r="G85" s="5"/>
    </row>
    <row r="86" spans="1:7" x14ac:dyDescent="0.25">
      <c r="A86" s="9">
        <v>78</v>
      </c>
      <c r="B86" s="10" t="str">
        <f>IFERROR(INDEX(Výskyt[[poradie]:[kód-P]],MATCH(A86,Výskyt[poradie],0),2),"")</f>
        <v/>
      </c>
      <c r="C86" s="10" t="str">
        <f>IFERROR(INDEX(Cenník[#Data],MATCH($B86,Cenník[Kód]),2),"")</f>
        <v/>
      </c>
      <c r="D86" s="11" t="str">
        <f>IFERROR(INDEX(Výskyt[[Kód]:[ks]],MATCH(B86,Výskyt[Kód]),2),"")</f>
        <v/>
      </c>
      <c r="E86" s="12" t="str">
        <f>IFERROR(INDEX(Cenník[#Data],MATCH($B86,Cenník[Kód]),4),"")</f>
        <v/>
      </c>
      <c r="F86" s="13" t="str">
        <f t="shared" si="1"/>
        <v/>
      </c>
      <c r="G86" s="5"/>
    </row>
    <row r="87" spans="1:7" x14ac:dyDescent="0.25">
      <c r="A87" s="9">
        <v>79</v>
      </c>
      <c r="B87" s="10" t="str">
        <f>IFERROR(INDEX(Výskyt[[poradie]:[kód-P]],MATCH(A87,Výskyt[poradie],0),2),"")</f>
        <v/>
      </c>
      <c r="C87" s="10" t="str">
        <f>IFERROR(INDEX(Cenník[#Data],MATCH($B87,Cenník[Kód]),2),"")</f>
        <v/>
      </c>
      <c r="D87" s="11" t="str">
        <f>IFERROR(INDEX(Výskyt[[Kód]:[ks]],MATCH(B87,Výskyt[Kód]),2),"")</f>
        <v/>
      </c>
      <c r="E87" s="12" t="str">
        <f>IFERROR(INDEX(Cenník[#Data],MATCH($B87,Cenník[Kód]),4),"")</f>
        <v/>
      </c>
      <c r="F87" s="13" t="str">
        <f t="shared" si="1"/>
        <v/>
      </c>
      <c r="G87" s="5"/>
    </row>
    <row r="88" spans="1:7" x14ac:dyDescent="0.25">
      <c r="A88" s="9">
        <v>80</v>
      </c>
      <c r="B88" s="10" t="str">
        <f>IFERROR(INDEX(Výskyt[[poradie]:[kód-P]],MATCH(A88,Výskyt[poradie],0),2),"")</f>
        <v/>
      </c>
      <c r="C88" s="10" t="str">
        <f>IFERROR(INDEX(Cenník[#Data],MATCH($B88,Cenník[Kód]),2),"")</f>
        <v/>
      </c>
      <c r="D88" s="11" t="str">
        <f>IFERROR(INDEX(Výskyt[[Kód]:[ks]],MATCH(B88,Výskyt[Kód]),2),"")</f>
        <v/>
      </c>
      <c r="E88" s="12" t="str">
        <f>IFERROR(INDEX(Cenník[#Data],MATCH($B88,Cenník[Kód]),4),"")</f>
        <v/>
      </c>
      <c r="F88" s="13" t="str">
        <f t="shared" si="1"/>
        <v/>
      </c>
      <c r="G88" s="5"/>
    </row>
    <row r="89" spans="1:7" x14ac:dyDescent="0.25">
      <c r="A89" s="9">
        <v>81</v>
      </c>
      <c r="B89" s="10" t="str">
        <f>IFERROR(INDEX(Výskyt[[poradie]:[kód-P]],MATCH(A89,Výskyt[poradie],0),2),"")</f>
        <v/>
      </c>
      <c r="C89" s="10" t="str">
        <f>IFERROR(INDEX(Cenník[#Data],MATCH($B89,Cenník[Kód]),2),"")</f>
        <v/>
      </c>
      <c r="D89" s="11" t="str">
        <f>IFERROR(INDEX(Výskyt[[Kód]:[ks]],MATCH(B89,Výskyt[Kód]),2),"")</f>
        <v/>
      </c>
      <c r="E89" s="12" t="str">
        <f>IFERROR(INDEX(Cenník[#Data],MATCH($B89,Cenník[Kód]),4),"")</f>
        <v/>
      </c>
      <c r="F89" s="13" t="str">
        <f t="shared" si="1"/>
        <v/>
      </c>
      <c r="G89" s="5"/>
    </row>
    <row r="90" spans="1:7" x14ac:dyDescent="0.25">
      <c r="A90" s="9">
        <v>82</v>
      </c>
      <c r="B90" s="10" t="str">
        <f>IFERROR(INDEX(Výskyt[[poradie]:[kód-P]],MATCH(A90,Výskyt[poradie],0),2),"")</f>
        <v/>
      </c>
      <c r="C90" s="10" t="str">
        <f>IFERROR(INDEX(Cenník[#Data],MATCH($B90,Cenník[Kód]),2),"")</f>
        <v/>
      </c>
      <c r="D90" s="11" t="str">
        <f>IFERROR(INDEX(Výskyt[[Kód]:[ks]],MATCH(B90,Výskyt[Kód]),2),"")</f>
        <v/>
      </c>
      <c r="E90" s="12" t="str">
        <f>IFERROR(INDEX(Cenník[#Data],MATCH($B90,Cenník[Kód]),4),"")</f>
        <v/>
      </c>
      <c r="F90" s="13" t="str">
        <f t="shared" si="1"/>
        <v/>
      </c>
      <c r="G90" s="5"/>
    </row>
    <row r="91" spans="1:7" x14ac:dyDescent="0.25">
      <c r="A91" s="9">
        <v>83</v>
      </c>
      <c r="B91" s="10" t="str">
        <f>IFERROR(INDEX(Výskyt[[poradie]:[kód-P]],MATCH(A91,Výskyt[poradie],0),2),"")</f>
        <v/>
      </c>
      <c r="C91" s="10" t="str">
        <f>IFERROR(INDEX(Cenník[#Data],MATCH($B91,Cenník[Kód]),2),"")</f>
        <v/>
      </c>
      <c r="D91" s="11" t="str">
        <f>IFERROR(INDEX(Výskyt[[Kód]:[ks]],MATCH(B91,Výskyt[Kód]),2),"")</f>
        <v/>
      </c>
      <c r="E91" s="12" t="str">
        <f>IFERROR(INDEX(Cenník[#Data],MATCH($B91,Cenník[Kód]),4),"")</f>
        <v/>
      </c>
      <c r="F91" s="13" t="str">
        <f t="shared" si="1"/>
        <v/>
      </c>
      <c r="G91" s="5"/>
    </row>
    <row r="92" spans="1:7" x14ac:dyDescent="0.25">
      <c r="A92" s="9">
        <v>84</v>
      </c>
      <c r="B92" s="10" t="str">
        <f>IFERROR(INDEX(Výskyt[[poradie]:[kód-P]],MATCH(A92,Výskyt[poradie],0),2),"")</f>
        <v/>
      </c>
      <c r="C92" s="10" t="str">
        <f>IFERROR(INDEX(Cenník[#Data],MATCH($B92,Cenník[Kód]),2),"")</f>
        <v/>
      </c>
      <c r="D92" s="11" t="str">
        <f>IFERROR(INDEX(Výskyt[[Kód]:[ks]],MATCH(B92,Výskyt[Kód]),2),"")</f>
        <v/>
      </c>
      <c r="E92" s="12" t="str">
        <f>IFERROR(INDEX(Cenník[#Data],MATCH($B92,Cenník[Kód]),4),"")</f>
        <v/>
      </c>
      <c r="F92" s="13" t="str">
        <f t="shared" si="1"/>
        <v/>
      </c>
      <c r="G92" s="5"/>
    </row>
    <row r="93" spans="1:7" x14ac:dyDescent="0.25">
      <c r="A93" s="9">
        <v>85</v>
      </c>
      <c r="B93" s="10" t="str">
        <f>IFERROR(INDEX(Výskyt[[poradie]:[kód-P]],MATCH(A93,Výskyt[poradie],0),2),"")</f>
        <v/>
      </c>
      <c r="C93" s="10" t="str">
        <f>IFERROR(INDEX(Cenník[#Data],MATCH($B93,Cenník[Kód]),2),"")</f>
        <v/>
      </c>
      <c r="D93" s="11" t="str">
        <f>IFERROR(INDEX(Výskyt[[Kód]:[ks]],MATCH(B93,Výskyt[Kód]),2),"")</f>
        <v/>
      </c>
      <c r="E93" s="12" t="str">
        <f>IFERROR(INDEX(Cenník[#Data],MATCH($B93,Cenník[Kód]),4),"")</f>
        <v/>
      </c>
      <c r="F93" s="13" t="str">
        <f t="shared" si="1"/>
        <v/>
      </c>
      <c r="G93" s="5"/>
    </row>
    <row r="94" spans="1:7" x14ac:dyDescent="0.25">
      <c r="A94" s="9">
        <v>86</v>
      </c>
      <c r="B94" s="10" t="str">
        <f>IFERROR(INDEX(Výskyt[[poradie]:[kód-P]],MATCH(A94,Výskyt[poradie],0),2),"")</f>
        <v/>
      </c>
      <c r="C94" s="10" t="str">
        <f>IFERROR(INDEX(Cenník[#Data],MATCH($B94,Cenník[Kód]),2),"")</f>
        <v/>
      </c>
      <c r="D94" s="11" t="str">
        <f>IFERROR(INDEX(Výskyt[[Kód]:[ks]],MATCH(B94,Výskyt[Kód]),2),"")</f>
        <v/>
      </c>
      <c r="E94" s="12" t="str">
        <f>IFERROR(INDEX(Cenník[#Data],MATCH($B94,Cenník[Kód]),4),"")</f>
        <v/>
      </c>
      <c r="F94" s="13" t="str">
        <f t="shared" si="1"/>
        <v/>
      </c>
      <c r="G94" s="5"/>
    </row>
    <row r="95" spans="1:7" x14ac:dyDescent="0.25">
      <c r="A95" s="9">
        <v>87</v>
      </c>
      <c r="B95" s="10" t="str">
        <f>IFERROR(INDEX(Výskyt[[poradie]:[kód-P]],MATCH(A95,Výskyt[poradie],0),2),"")</f>
        <v/>
      </c>
      <c r="C95" s="10" t="str">
        <f>IFERROR(INDEX(Cenník[#Data],MATCH($B95,Cenník[Kód]),2),"")</f>
        <v/>
      </c>
      <c r="D95" s="11" t="str">
        <f>IFERROR(INDEX(Výskyt[[Kód]:[ks]],MATCH(B95,Výskyt[Kód]),2),"")</f>
        <v/>
      </c>
      <c r="E95" s="12" t="str">
        <f>IFERROR(INDEX(Cenník[#Data],MATCH($B95,Cenník[Kód]),4),"")</f>
        <v/>
      </c>
      <c r="F95" s="13" t="str">
        <f t="shared" si="1"/>
        <v/>
      </c>
      <c r="G95" s="5"/>
    </row>
    <row r="96" spans="1:7" x14ac:dyDescent="0.25">
      <c r="A96" s="9">
        <v>88</v>
      </c>
      <c r="B96" s="10" t="str">
        <f>IFERROR(INDEX(Výskyt[[poradie]:[kód-P]],MATCH(A96,Výskyt[poradie],0),2),"")</f>
        <v/>
      </c>
      <c r="C96" s="10" t="str">
        <f>IFERROR(INDEX(Cenník[#Data],MATCH($B96,Cenník[Kód]),2),"")</f>
        <v/>
      </c>
      <c r="D96" s="11" t="str">
        <f>IFERROR(INDEX(Výskyt[[Kód]:[ks]],MATCH(B96,Výskyt[Kód]),2),"")</f>
        <v/>
      </c>
      <c r="E96" s="12" t="str">
        <f>IFERROR(INDEX(Cenník[#Data],MATCH($B96,Cenník[Kód]),4),"")</f>
        <v/>
      </c>
      <c r="F96" s="13" t="str">
        <f t="shared" si="1"/>
        <v/>
      </c>
      <c r="G96" s="5"/>
    </row>
    <row r="97" spans="1:7" x14ac:dyDescent="0.25">
      <c r="A97" s="9">
        <v>89</v>
      </c>
      <c r="B97" s="10" t="str">
        <f>IFERROR(INDEX(Výskyt[[poradie]:[kód-P]],MATCH(A97,Výskyt[poradie],0),2),"")</f>
        <v/>
      </c>
      <c r="C97" s="10" t="str">
        <f>IFERROR(INDEX(Cenník[#Data],MATCH($B97,Cenník[Kód]),2),"")</f>
        <v/>
      </c>
      <c r="D97" s="11" t="str">
        <f>IFERROR(INDEX(Výskyt[[Kód]:[ks]],MATCH(B97,Výskyt[Kód]),2),"")</f>
        <v/>
      </c>
      <c r="E97" s="12" t="str">
        <f>IFERROR(INDEX(Cenník[#Data],MATCH($B97,Cenník[Kód]),4),"")</f>
        <v/>
      </c>
      <c r="F97" s="13" t="str">
        <f t="shared" si="1"/>
        <v/>
      </c>
      <c r="G97" s="5"/>
    </row>
    <row r="98" spans="1:7" x14ac:dyDescent="0.25">
      <c r="A98" s="9">
        <v>90</v>
      </c>
      <c r="B98" s="10" t="str">
        <f>IFERROR(INDEX(Výskyt[[poradie]:[kód-P]],MATCH(A98,Výskyt[poradie],0),2),"")</f>
        <v/>
      </c>
      <c r="C98" s="10" t="str">
        <f>IFERROR(INDEX(Cenník[#Data],MATCH($B98,Cenník[Kód]),2),"")</f>
        <v/>
      </c>
      <c r="D98" s="11" t="str">
        <f>IFERROR(INDEX(Výskyt[[Kód]:[ks]],MATCH(B98,Výskyt[Kód]),2),"")</f>
        <v/>
      </c>
      <c r="E98" s="12" t="str">
        <f>IFERROR(INDEX(Cenník[#Data],MATCH($B98,Cenník[Kód]),4),"")</f>
        <v/>
      </c>
      <c r="F98" s="13" t="str">
        <f t="shared" si="1"/>
        <v/>
      </c>
      <c r="G98" s="5"/>
    </row>
    <row r="99" spans="1:7" x14ac:dyDescent="0.25">
      <c r="A99" s="9">
        <v>91</v>
      </c>
      <c r="B99" s="10" t="str">
        <f>IFERROR(INDEX(Výskyt[[poradie]:[kód-P]],MATCH(A99,Výskyt[poradie],0),2),"")</f>
        <v/>
      </c>
      <c r="C99" s="10" t="str">
        <f>IFERROR(INDEX(Cenník[#Data],MATCH($B99,Cenník[Kód]),2),"")</f>
        <v/>
      </c>
      <c r="D99" s="11" t="str">
        <f>IFERROR(INDEX(Výskyt[[Kód]:[ks]],MATCH(B99,Výskyt[Kód]),2),"")</f>
        <v/>
      </c>
      <c r="E99" s="12" t="str">
        <f>IFERROR(INDEX(Cenník[#Data],MATCH($B99,Cenník[Kód]),4),"")</f>
        <v/>
      </c>
      <c r="F99" s="13" t="str">
        <f t="shared" si="1"/>
        <v/>
      </c>
      <c r="G99" s="5"/>
    </row>
    <row r="100" spans="1:7" x14ac:dyDescent="0.25">
      <c r="A100" s="9">
        <v>92</v>
      </c>
      <c r="B100" s="10" t="str">
        <f>IFERROR(INDEX(Výskyt[[poradie]:[kód-P]],MATCH(A100,Výskyt[poradie],0),2),"")</f>
        <v/>
      </c>
      <c r="C100" s="10" t="str">
        <f>IFERROR(INDEX(Cenník[#Data],MATCH($B100,Cenník[Kód]),2),"")</f>
        <v/>
      </c>
      <c r="D100" s="11" t="str">
        <f>IFERROR(INDEX(Výskyt[[Kód]:[ks]],MATCH(B100,Výskyt[Kód]),2),"")</f>
        <v/>
      </c>
      <c r="E100" s="12" t="str">
        <f>IFERROR(INDEX(Cenník[#Data],MATCH($B100,Cenník[Kód]),4),"")</f>
        <v/>
      </c>
      <c r="F100" s="13" t="str">
        <f t="shared" si="1"/>
        <v/>
      </c>
      <c r="G100" s="5"/>
    </row>
    <row r="101" spans="1:7" x14ac:dyDescent="0.25">
      <c r="A101" s="9">
        <v>93</v>
      </c>
      <c r="B101" s="10" t="str">
        <f>IFERROR(INDEX(Výskyt[[poradie]:[kód-P]],MATCH(A101,Výskyt[poradie],0),2),"")</f>
        <v/>
      </c>
      <c r="C101" s="10" t="str">
        <f>IFERROR(INDEX(Cenník[#Data],MATCH($B101,Cenník[Kód]),2),"")</f>
        <v/>
      </c>
      <c r="D101" s="11" t="str">
        <f>IFERROR(INDEX(Výskyt[[Kód]:[ks]],MATCH(B101,Výskyt[Kód]),2),"")</f>
        <v/>
      </c>
      <c r="E101" s="12" t="str">
        <f>IFERROR(INDEX(Cenník[#Data],MATCH($B101,Cenník[Kód]),4),"")</f>
        <v/>
      </c>
      <c r="F101" s="13" t="str">
        <f t="shared" si="1"/>
        <v/>
      </c>
      <c r="G101" s="5"/>
    </row>
    <row r="102" spans="1:7" x14ac:dyDescent="0.25">
      <c r="A102" s="9">
        <v>94</v>
      </c>
      <c r="B102" s="10" t="str">
        <f>IFERROR(INDEX(Výskyt[[poradie]:[kód-P]],MATCH(A102,Výskyt[poradie],0),2),"")</f>
        <v/>
      </c>
      <c r="C102" s="10" t="str">
        <f>IFERROR(INDEX(Cenník[#Data],MATCH($B102,Cenník[Kód]),2),"")</f>
        <v/>
      </c>
      <c r="D102" s="11" t="str">
        <f>IFERROR(INDEX(Výskyt[[Kód]:[ks]],MATCH(B102,Výskyt[Kód]),2),"")</f>
        <v/>
      </c>
      <c r="E102" s="12" t="str">
        <f>IFERROR(INDEX(Cenník[#Data],MATCH($B102,Cenník[Kód]),4),"")</f>
        <v/>
      </c>
      <c r="F102" s="13" t="str">
        <f t="shared" si="1"/>
        <v/>
      </c>
      <c r="G102" s="5"/>
    </row>
    <row r="103" spans="1:7" x14ac:dyDescent="0.25">
      <c r="A103" s="9">
        <v>95</v>
      </c>
      <c r="B103" s="10" t="str">
        <f>IFERROR(INDEX(Výskyt[[poradie]:[kód-P]],MATCH(A103,Výskyt[poradie],0),2),"")</f>
        <v/>
      </c>
      <c r="C103" s="10" t="str">
        <f>IFERROR(INDEX(Cenník[#Data],MATCH($B103,Cenník[Kód]),2),"")</f>
        <v/>
      </c>
      <c r="D103" s="11" t="str">
        <f>IFERROR(INDEX(Výskyt[[Kód]:[ks]],MATCH(B103,Výskyt[Kód]),2),"")</f>
        <v/>
      </c>
      <c r="E103" s="12" t="str">
        <f>IFERROR(INDEX(Cenník[#Data],MATCH($B103,Cenník[Kód]),4),"")</f>
        <v/>
      </c>
      <c r="F103" s="13" t="str">
        <f t="shared" si="1"/>
        <v/>
      </c>
      <c r="G103" s="5"/>
    </row>
    <row r="104" spans="1:7" x14ac:dyDescent="0.25">
      <c r="A104" s="9">
        <v>96</v>
      </c>
      <c r="B104" s="10" t="str">
        <f>IFERROR(INDEX(Výskyt[[poradie]:[kód-P]],MATCH(A104,Výskyt[poradie],0),2),"")</f>
        <v/>
      </c>
      <c r="C104" s="10" t="str">
        <f>IFERROR(INDEX(Cenník[#Data],MATCH($B104,Cenník[Kód]),2),"")</f>
        <v/>
      </c>
      <c r="D104" s="11" t="str">
        <f>IFERROR(INDEX(Výskyt[[Kód]:[ks]],MATCH(B104,Výskyt[Kód]),2),"")</f>
        <v/>
      </c>
      <c r="E104" s="12" t="str">
        <f>IFERROR(INDEX(Cenník[#Data],MATCH($B104,Cenník[Kód]),4),"")</f>
        <v/>
      </c>
      <c r="F104" s="13" t="str">
        <f t="shared" si="1"/>
        <v/>
      </c>
      <c r="G104" s="5"/>
    </row>
    <row r="105" spans="1:7" x14ac:dyDescent="0.25">
      <c r="A105" s="9">
        <v>97</v>
      </c>
      <c r="B105" s="10" t="str">
        <f>IFERROR(INDEX(Výskyt[[poradie]:[kód-P]],MATCH(A105,Výskyt[poradie],0),2),"")</f>
        <v/>
      </c>
      <c r="C105" s="10" t="str">
        <f>IFERROR(INDEX(Cenník[#Data],MATCH($B105,Cenník[Kód]),2),"")</f>
        <v/>
      </c>
      <c r="D105" s="11" t="str">
        <f>IFERROR(INDEX(Výskyt[[Kód]:[ks]],MATCH(B105,Výskyt[Kód]),2),"")</f>
        <v/>
      </c>
      <c r="E105" s="12" t="str">
        <f>IFERROR(INDEX(Cenník[#Data],MATCH($B105,Cenník[Kód]),4),"")</f>
        <v/>
      </c>
      <c r="F105" s="13" t="str">
        <f t="shared" si="1"/>
        <v/>
      </c>
      <c r="G105" s="5"/>
    </row>
    <row r="106" spans="1:7" x14ac:dyDescent="0.25">
      <c r="A106" s="9">
        <v>98</v>
      </c>
      <c r="B106" s="10" t="str">
        <f>IFERROR(INDEX(Výskyt[[poradie]:[kód-P]],MATCH(A106,Výskyt[poradie],0),2),"")</f>
        <v/>
      </c>
      <c r="C106" s="10" t="str">
        <f>IFERROR(INDEX(Cenník[#Data],MATCH($B106,Cenník[Kód]),2),"")</f>
        <v/>
      </c>
      <c r="D106" s="11" t="str">
        <f>IFERROR(INDEX(Výskyt[[Kód]:[ks]],MATCH(B106,Výskyt[Kód]),2),"")</f>
        <v/>
      </c>
      <c r="E106" s="12" t="str">
        <f>IFERROR(INDEX(Cenník[#Data],MATCH($B106,Cenník[Kód]),4),"")</f>
        <v/>
      </c>
      <c r="F106" s="13" t="str">
        <f t="shared" si="1"/>
        <v/>
      </c>
      <c r="G106" s="5"/>
    </row>
    <row r="107" spans="1:7" x14ac:dyDescent="0.25">
      <c r="A107" s="9">
        <v>99</v>
      </c>
      <c r="B107" s="10" t="str">
        <f>IFERROR(INDEX(Výskyt[[poradie]:[kód-P]],MATCH(A107,Výskyt[poradie],0),2),"")</f>
        <v/>
      </c>
      <c r="C107" s="10" t="str">
        <f>IFERROR(INDEX(Cenník[#Data],MATCH($B107,Cenník[Kód]),2),"")</f>
        <v/>
      </c>
      <c r="D107" s="11" t="str">
        <f>IFERROR(INDEX(Výskyt[[Kód]:[ks]],MATCH(B107,Výskyt[Kód]),2),"")</f>
        <v/>
      </c>
      <c r="E107" s="12" t="str">
        <f>IFERROR(INDEX(Cenník[#Data],MATCH($B107,Cenník[Kód]),4),"")</f>
        <v/>
      </c>
      <c r="F107" s="13" t="str">
        <f t="shared" si="1"/>
        <v/>
      </c>
      <c r="G107" s="5"/>
    </row>
    <row r="108" spans="1:7" x14ac:dyDescent="0.25">
      <c r="A108" s="9">
        <v>100</v>
      </c>
      <c r="B108" s="10" t="str">
        <f>IFERROR(INDEX(Výskyt[[poradie]:[kód-P]],MATCH(A108,Výskyt[poradie],0),2),"")</f>
        <v/>
      </c>
      <c r="C108" s="10" t="str">
        <f>IFERROR(INDEX(Cenník[#Data],MATCH($B108,Cenník[Kód]),2),"")</f>
        <v/>
      </c>
      <c r="D108" s="11" t="str">
        <f>IFERROR(INDEX(Výskyt[[Kód]:[ks]],MATCH(B108,Výskyt[Kód]),2),"")</f>
        <v/>
      </c>
      <c r="E108" s="12" t="str">
        <f>IFERROR(INDEX(Cenník[#Data],MATCH($B108,Cenník[Kód]),4),"")</f>
        <v/>
      </c>
      <c r="F108" s="13" t="str">
        <f t="shared" si="1"/>
        <v/>
      </c>
      <c r="G108" s="5"/>
    </row>
    <row r="109" spans="1:7" x14ac:dyDescent="0.25">
      <c r="A109" s="9">
        <v>101</v>
      </c>
      <c r="B109" s="10" t="str">
        <f>IFERROR(INDEX(Výskyt[[poradie]:[kód-P]],MATCH(A109,Výskyt[poradie],0),2),"")</f>
        <v/>
      </c>
      <c r="C109" s="10" t="str">
        <f>IFERROR(INDEX(Cenník[#Data],MATCH($B109,Cenník[Kód]),2),"")</f>
        <v/>
      </c>
      <c r="D109" s="11" t="str">
        <f>IFERROR(INDEX(Výskyt[[Kód]:[ks]],MATCH(B109,Výskyt[Kód]),2),"")</f>
        <v/>
      </c>
      <c r="E109" s="12" t="str">
        <f>IFERROR(INDEX(Cenník[#Data],MATCH($B109,Cenník[Kód]),4),"")</f>
        <v/>
      </c>
      <c r="F109" s="13" t="str">
        <f t="shared" si="1"/>
        <v/>
      </c>
      <c r="G109" s="5"/>
    </row>
    <row r="110" spans="1:7" x14ac:dyDescent="0.25">
      <c r="A110" s="9">
        <v>102</v>
      </c>
      <c r="B110" s="10" t="str">
        <f>IFERROR(INDEX(Výskyt[[poradie]:[kód-P]],MATCH(A110,Výskyt[poradie],0),2),"")</f>
        <v/>
      </c>
      <c r="C110" s="10" t="str">
        <f>IFERROR(INDEX(Cenník[#Data],MATCH($B110,Cenník[Kód]),2),"")</f>
        <v/>
      </c>
      <c r="D110" s="11" t="str">
        <f>IFERROR(INDEX(Výskyt[[Kód]:[ks]],MATCH(B110,Výskyt[Kód]),2),"")</f>
        <v/>
      </c>
      <c r="E110" s="12" t="str">
        <f>IFERROR(INDEX(Cenník[#Data],MATCH($B110,Cenník[Kód]),4),"")</f>
        <v/>
      </c>
      <c r="F110" s="13" t="str">
        <f t="shared" si="1"/>
        <v/>
      </c>
      <c r="G110" s="5"/>
    </row>
    <row r="111" spans="1:7" x14ac:dyDescent="0.25">
      <c r="A111" s="9">
        <v>103</v>
      </c>
      <c r="B111" s="10" t="str">
        <f>IFERROR(INDEX(Výskyt[[poradie]:[kód-P]],MATCH(A111,Výskyt[poradie],0),2),"")</f>
        <v/>
      </c>
      <c r="C111" s="10" t="str">
        <f>IFERROR(INDEX(Cenník[#Data],MATCH($B111,Cenník[Kód]),2),"")</f>
        <v/>
      </c>
      <c r="D111" s="11" t="str">
        <f>IFERROR(INDEX(Výskyt[[Kód]:[ks]],MATCH(B111,Výskyt[Kód]),2),"")</f>
        <v/>
      </c>
      <c r="E111" s="12" t="str">
        <f>IFERROR(INDEX(Cenník[#Data],MATCH($B111,Cenník[Kód]),4),"")</f>
        <v/>
      </c>
      <c r="F111" s="13" t="str">
        <f t="shared" si="1"/>
        <v/>
      </c>
      <c r="G111" s="5"/>
    </row>
    <row r="112" spans="1:7" x14ac:dyDescent="0.25">
      <c r="A112" s="9">
        <v>104</v>
      </c>
      <c r="B112" s="10" t="str">
        <f>IFERROR(INDEX(Výskyt[[poradie]:[kód-P]],MATCH(A112,Výskyt[poradie],0),2),"")</f>
        <v/>
      </c>
      <c r="C112" s="10" t="str">
        <f>IFERROR(INDEX(Cenník[#Data],MATCH($B112,Cenník[Kód]),2),"")</f>
        <v/>
      </c>
      <c r="D112" s="11" t="str">
        <f>IFERROR(INDEX(Výskyt[[Kód]:[ks]],MATCH(B112,Výskyt[Kód]),2),"")</f>
        <v/>
      </c>
      <c r="E112" s="12" t="str">
        <f>IFERROR(INDEX(Cenník[#Data],MATCH($B112,Cenník[Kód]),4),"")</f>
        <v/>
      </c>
      <c r="F112" s="13" t="str">
        <f t="shared" si="1"/>
        <v/>
      </c>
      <c r="G112" s="5"/>
    </row>
    <row r="113" spans="1:7" x14ac:dyDescent="0.25">
      <c r="A113" s="9">
        <v>105</v>
      </c>
      <c r="B113" s="10" t="str">
        <f>IFERROR(INDEX(Výskyt[[poradie]:[kód-P]],MATCH(A113,Výskyt[poradie],0),2),"")</f>
        <v/>
      </c>
      <c r="C113" s="10" t="str">
        <f>IFERROR(INDEX(Cenník[#Data],MATCH($B113,Cenník[Kód]),2),"")</f>
        <v/>
      </c>
      <c r="D113" s="11" t="str">
        <f>IFERROR(INDEX(Výskyt[[Kód]:[ks]],MATCH(B113,Výskyt[Kód]),2),"")</f>
        <v/>
      </c>
      <c r="E113" s="12" t="str">
        <f>IFERROR(INDEX(Cenník[#Data],MATCH($B113,Cenník[Kód]),4),"")</f>
        <v/>
      </c>
      <c r="F113" s="13" t="str">
        <f t="shared" si="1"/>
        <v/>
      </c>
      <c r="G113" s="5"/>
    </row>
    <row r="114" spans="1:7" x14ac:dyDescent="0.25">
      <c r="A114" s="9">
        <v>106</v>
      </c>
      <c r="B114" s="10" t="str">
        <f>IFERROR(INDEX(Výskyt[[poradie]:[kód-P]],MATCH(A114,Výskyt[poradie],0),2),"")</f>
        <v/>
      </c>
      <c r="C114" s="10" t="str">
        <f>IFERROR(INDEX(Cenník[#Data],MATCH($B114,Cenník[Kód]),2),"")</f>
        <v/>
      </c>
      <c r="D114" s="11" t="str">
        <f>IFERROR(INDEX(Výskyt[[Kód]:[ks]],MATCH(B114,Výskyt[Kód]),2),"")</f>
        <v/>
      </c>
      <c r="E114" s="12" t="str">
        <f>IFERROR(INDEX(Cenník[#Data],MATCH($B114,Cenník[Kód]),4),"")</f>
        <v/>
      </c>
      <c r="F114" s="13" t="str">
        <f t="shared" si="1"/>
        <v/>
      </c>
      <c r="G114" s="5"/>
    </row>
    <row r="115" spans="1:7" x14ac:dyDescent="0.25">
      <c r="A115" s="9">
        <v>107</v>
      </c>
      <c r="B115" s="10" t="str">
        <f>IFERROR(INDEX(Výskyt[[poradie]:[kód-P]],MATCH(A115,Výskyt[poradie],0),2),"")</f>
        <v/>
      </c>
      <c r="C115" s="10" t="str">
        <f>IFERROR(INDEX(Cenník[#Data],MATCH($B115,Cenník[Kód]),2),"")</f>
        <v/>
      </c>
      <c r="D115" s="11" t="str">
        <f>IFERROR(INDEX(Výskyt[[Kód]:[ks]],MATCH(B115,Výskyt[Kód]),2),"")</f>
        <v/>
      </c>
      <c r="E115" s="12" t="str">
        <f>IFERROR(INDEX(Cenník[#Data],MATCH($B115,Cenník[Kód]),4),"")</f>
        <v/>
      </c>
      <c r="F115" s="13" t="str">
        <f t="shared" si="1"/>
        <v/>
      </c>
      <c r="G115" s="5"/>
    </row>
    <row r="116" spans="1:7" x14ac:dyDescent="0.25">
      <c r="A116" s="9">
        <v>108</v>
      </c>
      <c r="B116" s="10" t="str">
        <f>IFERROR(INDEX(Výskyt[[poradie]:[kód-P]],MATCH(A116,Výskyt[poradie],0),2),"")</f>
        <v/>
      </c>
      <c r="C116" s="10" t="str">
        <f>IFERROR(INDEX(Cenník[#Data],MATCH($B116,Cenník[Kód]),2),"")</f>
        <v/>
      </c>
      <c r="D116" s="11" t="str">
        <f>IFERROR(INDEX(Výskyt[[Kód]:[ks]],MATCH(B116,Výskyt[Kód]),2),"")</f>
        <v/>
      </c>
      <c r="E116" s="12" t="str">
        <f>IFERROR(INDEX(Cenník[#Data],MATCH($B116,Cenník[Kód]),4),"")</f>
        <v/>
      </c>
      <c r="F116" s="13" t="str">
        <f t="shared" si="1"/>
        <v/>
      </c>
      <c r="G116" s="5"/>
    </row>
    <row r="117" spans="1:7" x14ac:dyDescent="0.25">
      <c r="A117" s="9">
        <v>109</v>
      </c>
      <c r="B117" s="10" t="str">
        <f>IFERROR(INDEX(Výskyt[[poradie]:[kód-P]],MATCH(A117,Výskyt[poradie],0),2),"")</f>
        <v/>
      </c>
      <c r="C117" s="10" t="str">
        <f>IFERROR(INDEX(Cenník[#Data],MATCH($B117,Cenník[Kód]),2),"")</f>
        <v/>
      </c>
      <c r="D117" s="11" t="str">
        <f>IFERROR(INDEX(Výskyt[[Kód]:[ks]],MATCH(B117,Výskyt[Kód]),2),"")</f>
        <v/>
      </c>
      <c r="E117" s="12" t="str">
        <f>IFERROR(INDEX(Cenník[#Data],MATCH($B117,Cenník[Kód]),4),"")</f>
        <v/>
      </c>
      <c r="F117" s="13" t="str">
        <f t="shared" si="1"/>
        <v/>
      </c>
      <c r="G117" s="5"/>
    </row>
    <row r="118" spans="1:7" x14ac:dyDescent="0.25">
      <c r="A118" s="9">
        <v>110</v>
      </c>
      <c r="B118" s="10" t="str">
        <f>IFERROR(INDEX(Výskyt[[poradie]:[kód-P]],MATCH(A118,Výskyt[poradie],0),2),"")</f>
        <v/>
      </c>
      <c r="C118" s="10" t="str">
        <f>IFERROR(INDEX(Cenník[#Data],MATCH($B118,Cenník[Kód]),2),"")</f>
        <v/>
      </c>
      <c r="D118" s="11" t="str">
        <f>IFERROR(INDEX(Výskyt[[Kód]:[ks]],MATCH(B118,Výskyt[Kód]),2),"")</f>
        <v/>
      </c>
      <c r="E118" s="12" t="str">
        <f>IFERROR(INDEX(Cenník[#Data],MATCH($B118,Cenník[Kód]),4),"")</f>
        <v/>
      </c>
      <c r="F118" s="13" t="str">
        <f t="shared" si="1"/>
        <v/>
      </c>
      <c r="G118" s="5"/>
    </row>
    <row r="119" spans="1:7" x14ac:dyDescent="0.25">
      <c r="A119" s="9">
        <v>111</v>
      </c>
      <c r="B119" s="10" t="str">
        <f>IFERROR(INDEX(Výskyt[[poradie]:[kód-P]],MATCH(A119,Výskyt[poradie],0),2),"")</f>
        <v/>
      </c>
      <c r="C119" s="10" t="str">
        <f>IFERROR(INDEX(Cenník[#Data],MATCH($B119,Cenník[Kód]),2),"")</f>
        <v/>
      </c>
      <c r="D119" s="11" t="str">
        <f>IFERROR(INDEX(Výskyt[[Kód]:[ks]],MATCH(B119,Výskyt[Kód]),2),"")</f>
        <v/>
      </c>
      <c r="E119" s="12" t="str">
        <f>IFERROR(INDEX(Cenník[#Data],MATCH($B119,Cenník[Kód]),4),"")</f>
        <v/>
      </c>
      <c r="F119" s="13" t="str">
        <f t="shared" si="1"/>
        <v/>
      </c>
      <c r="G119" s="5"/>
    </row>
    <row r="120" spans="1:7" x14ac:dyDescent="0.25">
      <c r="A120" s="9">
        <v>112</v>
      </c>
      <c r="B120" s="10" t="str">
        <f>IFERROR(INDEX(Výskyt[[poradie]:[kód-P]],MATCH(A120,Výskyt[poradie],0),2),"")</f>
        <v/>
      </c>
      <c r="C120" s="10" t="str">
        <f>IFERROR(INDEX(Cenník[#Data],MATCH($B120,Cenník[Kód]),2),"")</f>
        <v/>
      </c>
      <c r="D120" s="11" t="str">
        <f>IFERROR(INDEX(Výskyt[[Kód]:[ks]],MATCH(B120,Výskyt[Kód]),2),"")</f>
        <v/>
      </c>
      <c r="E120" s="12" t="str">
        <f>IFERROR(INDEX(Cenník[#Data],MATCH($B120,Cenník[Kód]),4),"")</f>
        <v/>
      </c>
      <c r="F120" s="13" t="str">
        <f t="shared" si="1"/>
        <v/>
      </c>
      <c r="G120" s="5"/>
    </row>
    <row r="121" spans="1:7" x14ac:dyDescent="0.25">
      <c r="A121" s="9">
        <v>113</v>
      </c>
      <c r="B121" s="10" t="str">
        <f>IFERROR(INDEX(Výskyt[[poradie]:[kód-P]],MATCH(A121,Výskyt[poradie],0),2),"")</f>
        <v/>
      </c>
      <c r="C121" s="10" t="str">
        <f>IFERROR(INDEX(Cenník[#Data],MATCH($B121,Cenník[Kód]),2),"")</f>
        <v/>
      </c>
      <c r="D121" s="11" t="str">
        <f>IFERROR(INDEX(Výskyt[[Kód]:[ks]],MATCH(B121,Výskyt[Kód]),2),"")</f>
        <v/>
      </c>
      <c r="E121" s="12" t="str">
        <f>IFERROR(INDEX(Cenník[#Data],MATCH($B121,Cenník[Kód]),4),"")</f>
        <v/>
      </c>
      <c r="F121" s="13" t="str">
        <f t="shared" si="1"/>
        <v/>
      </c>
      <c r="G121" s="5"/>
    </row>
    <row r="122" spans="1:7" x14ac:dyDescent="0.25">
      <c r="A122" s="9">
        <v>114</v>
      </c>
      <c r="B122" s="10" t="str">
        <f>IFERROR(INDEX(Výskyt[[poradie]:[kód-P]],MATCH(A122,Výskyt[poradie],0),2),"")</f>
        <v/>
      </c>
      <c r="C122" s="10" t="str">
        <f>IFERROR(INDEX(Cenník[#Data],MATCH($B122,Cenník[Kód]),2),"")</f>
        <v/>
      </c>
      <c r="D122" s="11" t="str">
        <f>IFERROR(INDEX(Výskyt[[Kód]:[ks]],MATCH(B122,Výskyt[Kód]),2),"")</f>
        <v/>
      </c>
      <c r="E122" s="12" t="str">
        <f>IFERROR(INDEX(Cenník[#Data],MATCH($B122,Cenník[Kód]),4),"")</f>
        <v/>
      </c>
      <c r="F122" s="13" t="str">
        <f t="shared" si="1"/>
        <v/>
      </c>
      <c r="G122" s="5"/>
    </row>
    <row r="123" spans="1:7" x14ac:dyDescent="0.25">
      <c r="A123" s="9">
        <v>115</v>
      </c>
      <c r="B123" s="10" t="str">
        <f>IFERROR(INDEX(Výskyt[[poradie]:[kód-P]],MATCH(A123,Výskyt[poradie],0),2),"")</f>
        <v/>
      </c>
      <c r="C123" s="10" t="str">
        <f>IFERROR(INDEX(Cenník[#Data],MATCH($B123,Cenník[Kód]),2),"")</f>
        <v/>
      </c>
      <c r="D123" s="11" t="str">
        <f>IFERROR(INDEX(Výskyt[[Kód]:[ks]],MATCH(B123,Výskyt[Kód]),2),"")</f>
        <v/>
      </c>
      <c r="E123" s="12" t="str">
        <f>IFERROR(INDEX(Cenník[#Data],MATCH($B123,Cenník[Kód]),4),"")</f>
        <v/>
      </c>
      <c r="F123" s="13" t="str">
        <f t="shared" si="1"/>
        <v/>
      </c>
      <c r="G123" s="5"/>
    </row>
    <row r="124" spans="1:7" x14ac:dyDescent="0.25">
      <c r="A124" s="9">
        <v>116</v>
      </c>
      <c r="B124" s="10" t="str">
        <f>IFERROR(INDEX(Výskyt[[poradie]:[kód-P]],MATCH(A124,Výskyt[poradie],0),2),"")</f>
        <v/>
      </c>
      <c r="C124" s="10" t="str">
        <f>IFERROR(INDEX(Cenník[#Data],MATCH($B124,Cenník[Kód]),2),"")</f>
        <v/>
      </c>
      <c r="D124" s="11" t="str">
        <f>IFERROR(INDEX(Výskyt[[Kód]:[ks]],MATCH(B124,Výskyt[Kód]),2),"")</f>
        <v/>
      </c>
      <c r="E124" s="12" t="str">
        <f>IFERROR(INDEX(Cenník[#Data],MATCH($B124,Cenník[Kód]),4),"")</f>
        <v/>
      </c>
      <c r="F124" s="13" t="str">
        <f t="shared" si="1"/>
        <v/>
      </c>
      <c r="G124" s="5"/>
    </row>
    <row r="125" spans="1:7" x14ac:dyDescent="0.25">
      <c r="A125" s="9">
        <v>117</v>
      </c>
      <c r="B125" s="10" t="str">
        <f>IFERROR(INDEX(Výskyt[[poradie]:[kód-P]],MATCH(A125,Výskyt[poradie],0),2),"")</f>
        <v/>
      </c>
      <c r="C125" s="10" t="str">
        <f>IFERROR(INDEX(Cenník[#Data],MATCH($B125,Cenník[Kód]),2),"")</f>
        <v/>
      </c>
      <c r="D125" s="11" t="str">
        <f>IFERROR(INDEX(Výskyt[[Kód]:[ks]],MATCH(B125,Výskyt[Kód]),2),"")</f>
        <v/>
      </c>
      <c r="E125" s="12" t="str">
        <f>IFERROR(INDEX(Cenník[#Data],MATCH($B125,Cenník[Kód]),4),"")</f>
        <v/>
      </c>
      <c r="F125" s="13" t="str">
        <f t="shared" si="1"/>
        <v/>
      </c>
      <c r="G125" s="5"/>
    </row>
    <row r="126" spans="1:7" x14ac:dyDescent="0.25">
      <c r="A126" s="9">
        <v>118</v>
      </c>
      <c r="B126" s="10" t="str">
        <f>IFERROR(INDEX(Výskyt[[poradie]:[kód-P]],MATCH(A126,Výskyt[poradie],0),2),"")</f>
        <v/>
      </c>
      <c r="C126" s="10" t="str">
        <f>IFERROR(INDEX(Cenník[#Data],MATCH($B126,Cenník[Kód]),2),"")</f>
        <v/>
      </c>
      <c r="D126" s="11" t="str">
        <f>IFERROR(INDEX(Výskyt[[Kód]:[ks]],MATCH(B126,Výskyt[Kód]),2),"")</f>
        <v/>
      </c>
      <c r="E126" s="12" t="str">
        <f>IFERROR(INDEX(Cenník[#Data],MATCH($B126,Cenník[Kód]),4),"")</f>
        <v/>
      </c>
      <c r="F126" s="13" t="str">
        <f t="shared" si="1"/>
        <v/>
      </c>
      <c r="G126" s="5"/>
    </row>
    <row r="127" spans="1:7" x14ac:dyDescent="0.25">
      <c r="A127" s="9">
        <v>119</v>
      </c>
      <c r="B127" s="10" t="str">
        <f>IFERROR(INDEX(Výskyt[[poradie]:[kód-P]],MATCH(A127,Výskyt[poradie],0),2),"")</f>
        <v/>
      </c>
      <c r="C127" s="10" t="str">
        <f>IFERROR(INDEX(Cenník[#Data],MATCH($B127,Cenník[Kód]),2),"")</f>
        <v/>
      </c>
      <c r="D127" s="11" t="str">
        <f>IFERROR(INDEX(Výskyt[[Kód]:[ks]],MATCH(B127,Výskyt[Kód]),2),"")</f>
        <v/>
      </c>
      <c r="E127" s="12" t="str">
        <f>IFERROR(INDEX(Cenník[#Data],MATCH($B127,Cenník[Kód]),4),"")</f>
        <v/>
      </c>
      <c r="F127" s="13" t="str">
        <f t="shared" si="1"/>
        <v/>
      </c>
      <c r="G127" s="5"/>
    </row>
    <row r="128" spans="1:7" x14ac:dyDescent="0.25">
      <c r="A128" s="9">
        <v>120</v>
      </c>
      <c r="B128" s="10" t="str">
        <f>IFERROR(INDEX(Výskyt[[poradie]:[kód-P]],MATCH(A128,Výskyt[poradie],0),2),"")</f>
        <v/>
      </c>
      <c r="C128" s="10" t="str">
        <f>IFERROR(INDEX(Cenník[#Data],MATCH($B128,Cenník[Kód]),2),"")</f>
        <v/>
      </c>
      <c r="D128" s="11" t="str">
        <f>IFERROR(INDEX(Výskyt[[Kód]:[ks]],MATCH(B128,Výskyt[Kód]),2),"")</f>
        <v/>
      </c>
      <c r="E128" s="12" t="str">
        <f>IFERROR(INDEX(Cenník[#Data],MATCH($B128,Cenník[Kód]),4),"")</f>
        <v/>
      </c>
      <c r="F128" s="13" t="str">
        <f t="shared" si="1"/>
        <v/>
      </c>
      <c r="G128" s="5"/>
    </row>
    <row r="129" spans="1:7" x14ac:dyDescent="0.25">
      <c r="A129" s="9">
        <v>121</v>
      </c>
      <c r="B129" s="10" t="str">
        <f>IFERROR(INDEX(Výskyt[[poradie]:[kód-P]],MATCH(A129,Výskyt[poradie],0),2),"")</f>
        <v/>
      </c>
      <c r="C129" s="10" t="str">
        <f>IFERROR(INDEX(Cenník[#Data],MATCH($B129,Cenník[Kód]),2),"")</f>
        <v/>
      </c>
      <c r="D129" s="11" t="str">
        <f>IFERROR(INDEX(Výskyt[[Kód]:[ks]],MATCH(B129,Výskyt[Kód]),2),"")</f>
        <v/>
      </c>
      <c r="E129" s="12" t="str">
        <f>IFERROR(INDEX(Cenník[#Data],MATCH($B129,Cenník[Kód]),4),"")</f>
        <v/>
      </c>
      <c r="F129" s="13" t="str">
        <f t="shared" si="1"/>
        <v/>
      </c>
      <c r="G129" s="5"/>
    </row>
    <row r="130" spans="1:7" x14ac:dyDescent="0.25">
      <c r="A130" s="9">
        <v>122</v>
      </c>
      <c r="B130" s="10" t="str">
        <f>IFERROR(INDEX(Výskyt[[poradie]:[kód-P]],MATCH(A130,Výskyt[poradie],0),2),"")</f>
        <v/>
      </c>
      <c r="C130" s="10" t="str">
        <f>IFERROR(INDEX(Cenník[#Data],MATCH($B130,Cenník[Kód]),2),"")</f>
        <v/>
      </c>
      <c r="D130" s="11" t="str">
        <f>IFERROR(INDEX(Výskyt[[Kód]:[ks]],MATCH(B130,Výskyt[Kód]),2),"")</f>
        <v/>
      </c>
      <c r="E130" s="12" t="str">
        <f>IFERROR(INDEX(Cenník[#Data],MATCH($B130,Cenník[Kód]),4),"")</f>
        <v/>
      </c>
      <c r="F130" s="13" t="str">
        <f t="shared" si="1"/>
        <v/>
      </c>
      <c r="G130" s="5"/>
    </row>
    <row r="131" spans="1:7" x14ac:dyDescent="0.25">
      <c r="A131" s="9">
        <v>123</v>
      </c>
      <c r="B131" s="10" t="str">
        <f>IFERROR(INDEX(Výskyt[[poradie]:[kód-P]],MATCH(A131,Výskyt[poradie],0),2),"")</f>
        <v/>
      </c>
      <c r="C131" s="10" t="str">
        <f>IFERROR(INDEX(Cenník[#Data],MATCH($B131,Cenník[Kód]),2),"")</f>
        <v/>
      </c>
      <c r="D131" s="11" t="str">
        <f>IFERROR(INDEX(Výskyt[[Kód]:[ks]],MATCH(B131,Výskyt[Kód]),2),"")</f>
        <v/>
      </c>
      <c r="E131" s="12" t="str">
        <f>IFERROR(INDEX(Cenník[#Data],MATCH($B131,Cenník[Kód]),4),"")</f>
        <v/>
      </c>
      <c r="F131" s="13" t="str">
        <f t="shared" si="1"/>
        <v/>
      </c>
      <c r="G131" s="5"/>
    </row>
    <row r="132" spans="1:7" x14ac:dyDescent="0.25">
      <c r="A132" s="9">
        <v>124</v>
      </c>
      <c r="B132" s="10" t="str">
        <f>IFERROR(INDEX(Výskyt[[poradie]:[kód-P]],MATCH(A132,Výskyt[poradie],0),2),"")</f>
        <v/>
      </c>
      <c r="C132" s="10" t="str">
        <f>IFERROR(INDEX(Cenník[#Data],MATCH($B132,Cenník[Kód]),2),"")</f>
        <v/>
      </c>
      <c r="D132" s="11" t="str">
        <f>IFERROR(INDEX(Výskyt[[Kód]:[ks]],MATCH(B132,Výskyt[Kód]),2),"")</f>
        <v/>
      </c>
      <c r="E132" s="12" t="str">
        <f>IFERROR(INDEX(Cenník[#Data],MATCH($B132,Cenník[Kód]),4),"")</f>
        <v/>
      </c>
      <c r="F132" s="13" t="str">
        <f t="shared" si="1"/>
        <v/>
      </c>
      <c r="G132" s="5"/>
    </row>
    <row r="133" spans="1:7" x14ac:dyDescent="0.25">
      <c r="A133" s="9">
        <v>125</v>
      </c>
      <c r="B133" s="10" t="str">
        <f>IFERROR(INDEX(Výskyt[[poradie]:[kód-P]],MATCH(A133,Výskyt[poradie],0),2),"")</f>
        <v/>
      </c>
      <c r="C133" s="10" t="str">
        <f>IFERROR(INDEX(Cenník[#Data],MATCH($B133,Cenník[Kód]),2),"")</f>
        <v/>
      </c>
      <c r="D133" s="11" t="str">
        <f>IFERROR(INDEX(Výskyt[[Kód]:[ks]],MATCH(B133,Výskyt[Kód]),2),"")</f>
        <v/>
      </c>
      <c r="E133" s="12" t="str">
        <f>IFERROR(INDEX(Cenník[#Data],MATCH($B133,Cenník[Kód]),4),"")</f>
        <v/>
      </c>
      <c r="F133" s="13" t="str">
        <f t="shared" si="1"/>
        <v/>
      </c>
      <c r="G133" s="5"/>
    </row>
    <row r="134" spans="1:7" x14ac:dyDescent="0.25">
      <c r="A134" s="9">
        <v>126</v>
      </c>
      <c r="B134" s="10" t="str">
        <f>IFERROR(INDEX(Výskyt[[poradie]:[kód-P]],MATCH(A134,Výskyt[poradie],0),2),"")</f>
        <v/>
      </c>
      <c r="C134" s="10" t="str">
        <f>IFERROR(INDEX(Cenník[#Data],MATCH($B134,Cenník[Kód]),2),"")</f>
        <v/>
      </c>
      <c r="D134" s="11" t="str">
        <f>IFERROR(INDEX(Výskyt[[Kód]:[ks]],MATCH(B134,Výskyt[Kód]),2),"")</f>
        <v/>
      </c>
      <c r="E134" s="12" t="str">
        <f>IFERROR(INDEX(Cenník[#Data],MATCH($B134,Cenník[Kód]),4),"")</f>
        <v/>
      </c>
      <c r="F134" s="13" t="str">
        <f t="shared" si="1"/>
        <v/>
      </c>
      <c r="G134" s="5"/>
    </row>
    <row r="135" spans="1:7" x14ac:dyDescent="0.25">
      <c r="A135" s="9">
        <v>127</v>
      </c>
      <c r="B135" s="10" t="str">
        <f>IFERROR(INDEX(Výskyt[[poradie]:[kód-P]],MATCH(A135,Výskyt[poradie],0),2),"")</f>
        <v/>
      </c>
      <c r="C135" s="10" t="str">
        <f>IFERROR(INDEX(Cenník[#Data],MATCH($B135,Cenník[Kód]),2),"")</f>
        <v/>
      </c>
      <c r="D135" s="11" t="str">
        <f>IFERROR(INDEX(Výskyt[[Kód]:[ks]],MATCH(B135,Výskyt[Kód]),2),"")</f>
        <v/>
      </c>
      <c r="E135" s="12" t="str">
        <f>IFERROR(INDEX(Cenník[#Data],MATCH($B135,Cenník[Kód]),4),"")</f>
        <v/>
      </c>
      <c r="F135" s="13" t="str">
        <f t="shared" si="1"/>
        <v/>
      </c>
      <c r="G135" s="5"/>
    </row>
    <row r="136" spans="1:7" x14ac:dyDescent="0.25">
      <c r="A136" s="9">
        <v>128</v>
      </c>
      <c r="B136" s="10" t="str">
        <f>IFERROR(INDEX(Výskyt[[poradie]:[kód-P]],MATCH(A136,Výskyt[poradie],0),2),"")</f>
        <v/>
      </c>
      <c r="C136" s="10" t="str">
        <f>IFERROR(INDEX(Cenník[#Data],MATCH($B136,Cenník[Kód]),2),"")</f>
        <v/>
      </c>
      <c r="D136" s="11" t="str">
        <f>IFERROR(INDEX(Výskyt[[Kód]:[ks]],MATCH(B136,Výskyt[Kód]),2),"")</f>
        <v/>
      </c>
      <c r="E136" s="12" t="str">
        <f>IFERROR(INDEX(Cenník[#Data],MATCH($B136,Cenník[Kód]),4),"")</f>
        <v/>
      </c>
      <c r="F136" s="13" t="str">
        <f t="shared" si="1"/>
        <v/>
      </c>
      <c r="G136" s="5"/>
    </row>
    <row r="137" spans="1:7" x14ac:dyDescent="0.25">
      <c r="A137" s="9">
        <v>129</v>
      </c>
      <c r="B137" s="10" t="str">
        <f>IFERROR(INDEX(Výskyt[[poradie]:[kód-P]],MATCH(A137,Výskyt[poradie],0),2),"")</f>
        <v/>
      </c>
      <c r="C137" s="10" t="str">
        <f>IFERROR(INDEX(Cenník[#Data],MATCH($B137,Cenník[Kód]),2),"")</f>
        <v/>
      </c>
      <c r="D137" s="11" t="str">
        <f>IFERROR(INDEX(Výskyt[[Kód]:[ks]],MATCH(B137,Výskyt[Kód]),2),"")</f>
        <v/>
      </c>
      <c r="E137" s="12" t="str">
        <f>IFERROR(INDEX(Cenník[#Data],MATCH($B137,Cenník[Kód]),4),"")</f>
        <v/>
      </c>
      <c r="F137" s="13" t="str">
        <f t="shared" si="1"/>
        <v/>
      </c>
      <c r="G137" s="5"/>
    </row>
    <row r="138" spans="1:7" x14ac:dyDescent="0.25">
      <c r="A138" s="9">
        <v>130</v>
      </c>
      <c r="B138" s="10" t="str">
        <f>IFERROR(INDEX(Výskyt[[poradie]:[kód-P]],MATCH(A138,Výskyt[poradie],0),2),"")</f>
        <v/>
      </c>
      <c r="C138" s="10" t="str">
        <f>IFERROR(INDEX(Cenník[#Data],MATCH($B138,Cenník[Kód]),2),"")</f>
        <v/>
      </c>
      <c r="D138" s="11" t="str">
        <f>IFERROR(INDEX(Výskyt[[Kód]:[ks]],MATCH(B138,Výskyt[Kód]),2),"")</f>
        <v/>
      </c>
      <c r="E138" s="12" t="str">
        <f>IFERROR(INDEX(Cenník[#Data],MATCH($B138,Cenník[Kód]),4),"")</f>
        <v/>
      </c>
      <c r="F138" s="13" t="str">
        <f t="shared" ref="F138:F201" si="2">IFERROR(D138*E138,"")</f>
        <v/>
      </c>
      <c r="G138" s="5"/>
    </row>
    <row r="139" spans="1:7" x14ac:dyDescent="0.25">
      <c r="A139" s="9">
        <v>131</v>
      </c>
      <c r="B139" s="10" t="str">
        <f>IFERROR(INDEX(Výskyt[[poradie]:[kód-P]],MATCH(A139,Výskyt[poradie],0),2),"")</f>
        <v/>
      </c>
      <c r="C139" s="10" t="str">
        <f>IFERROR(INDEX(Cenník[#Data],MATCH($B139,Cenník[Kód]),2),"")</f>
        <v/>
      </c>
      <c r="D139" s="11" t="str">
        <f>IFERROR(INDEX(Výskyt[[Kód]:[ks]],MATCH(B139,Výskyt[Kód]),2),"")</f>
        <v/>
      </c>
      <c r="E139" s="12" t="str">
        <f>IFERROR(INDEX(Cenník[#Data],MATCH($B139,Cenník[Kód]),4),"")</f>
        <v/>
      </c>
      <c r="F139" s="13" t="str">
        <f t="shared" si="2"/>
        <v/>
      </c>
      <c r="G139" s="5"/>
    </row>
    <row r="140" spans="1:7" x14ac:dyDescent="0.25">
      <c r="A140" s="9">
        <v>132</v>
      </c>
      <c r="B140" s="10" t="str">
        <f>IFERROR(INDEX(Výskyt[[poradie]:[kód-P]],MATCH(A140,Výskyt[poradie],0),2),"")</f>
        <v/>
      </c>
      <c r="C140" s="10" t="str">
        <f>IFERROR(INDEX(Cenník[#Data],MATCH($B140,Cenník[Kód]),2),"")</f>
        <v/>
      </c>
      <c r="D140" s="11" t="str">
        <f>IFERROR(INDEX(Výskyt[[Kód]:[ks]],MATCH(B140,Výskyt[Kód]),2),"")</f>
        <v/>
      </c>
      <c r="E140" s="12" t="str">
        <f>IFERROR(INDEX(Cenník[#Data],MATCH($B140,Cenník[Kód]),4),"")</f>
        <v/>
      </c>
      <c r="F140" s="13" t="str">
        <f t="shared" si="2"/>
        <v/>
      </c>
      <c r="G140" s="5"/>
    </row>
    <row r="141" spans="1:7" x14ac:dyDescent="0.25">
      <c r="A141" s="9">
        <v>133</v>
      </c>
      <c r="B141" s="10" t="str">
        <f>IFERROR(INDEX(Výskyt[[poradie]:[kód-P]],MATCH(A141,Výskyt[poradie],0),2),"")</f>
        <v/>
      </c>
      <c r="C141" s="10" t="str">
        <f>IFERROR(INDEX(Cenník[#Data],MATCH($B141,Cenník[Kód]),2),"")</f>
        <v/>
      </c>
      <c r="D141" s="11" t="str">
        <f>IFERROR(INDEX(Výskyt[[Kód]:[ks]],MATCH(B141,Výskyt[Kód]),2),"")</f>
        <v/>
      </c>
      <c r="E141" s="12" t="str">
        <f>IFERROR(INDEX(Cenník[#Data],MATCH($B141,Cenník[Kód]),4),"")</f>
        <v/>
      </c>
      <c r="F141" s="13" t="str">
        <f t="shared" si="2"/>
        <v/>
      </c>
      <c r="G141" s="5"/>
    </row>
    <row r="142" spans="1:7" x14ac:dyDescent="0.25">
      <c r="A142" s="9">
        <v>134</v>
      </c>
      <c r="B142" s="10" t="str">
        <f>IFERROR(INDEX(Výskyt[[poradie]:[kód-P]],MATCH(A142,Výskyt[poradie],0),2),"")</f>
        <v/>
      </c>
      <c r="C142" s="10" t="str">
        <f>IFERROR(INDEX(Cenník[#Data],MATCH($B142,Cenník[Kód]),2),"")</f>
        <v/>
      </c>
      <c r="D142" s="11" t="str">
        <f>IFERROR(INDEX(Výskyt[[Kód]:[ks]],MATCH(B142,Výskyt[Kód]),2),"")</f>
        <v/>
      </c>
      <c r="E142" s="12" t="str">
        <f>IFERROR(INDEX(Cenník[#Data],MATCH($B142,Cenník[Kód]),4),"")</f>
        <v/>
      </c>
      <c r="F142" s="13" t="str">
        <f t="shared" si="2"/>
        <v/>
      </c>
      <c r="G142" s="5"/>
    </row>
    <row r="143" spans="1:7" x14ac:dyDescent="0.25">
      <c r="A143" s="9">
        <v>135</v>
      </c>
      <c r="B143" s="10" t="str">
        <f>IFERROR(INDEX(Výskyt[[poradie]:[kód-P]],MATCH(A143,Výskyt[poradie],0),2),"")</f>
        <v/>
      </c>
      <c r="C143" s="10" t="str">
        <f>IFERROR(INDEX(Cenník[#Data],MATCH($B143,Cenník[Kód]),2),"")</f>
        <v/>
      </c>
      <c r="D143" s="11" t="str">
        <f>IFERROR(INDEX(Výskyt[[Kód]:[ks]],MATCH(B143,Výskyt[Kód]),2),"")</f>
        <v/>
      </c>
      <c r="E143" s="12" t="str">
        <f>IFERROR(INDEX(Cenník[#Data],MATCH($B143,Cenník[Kód]),4),"")</f>
        <v/>
      </c>
      <c r="F143" s="13" t="str">
        <f t="shared" si="2"/>
        <v/>
      </c>
      <c r="G143" s="5"/>
    </row>
    <row r="144" spans="1:7" x14ac:dyDescent="0.25">
      <c r="A144" s="9">
        <v>136</v>
      </c>
      <c r="B144" s="10" t="str">
        <f>IFERROR(INDEX(Výskyt[[poradie]:[kód-P]],MATCH(A144,Výskyt[poradie],0),2),"")</f>
        <v/>
      </c>
      <c r="C144" s="10" t="str">
        <f>IFERROR(INDEX(Cenník[#Data],MATCH($B144,Cenník[Kód]),2),"")</f>
        <v/>
      </c>
      <c r="D144" s="11" t="str">
        <f>IFERROR(INDEX(Výskyt[[Kód]:[ks]],MATCH(B144,Výskyt[Kód]),2),"")</f>
        <v/>
      </c>
      <c r="E144" s="12" t="str">
        <f>IFERROR(INDEX(Cenník[#Data],MATCH($B144,Cenník[Kód]),4),"")</f>
        <v/>
      </c>
      <c r="F144" s="13" t="str">
        <f t="shared" si="2"/>
        <v/>
      </c>
      <c r="G144" s="5"/>
    </row>
    <row r="145" spans="1:7" x14ac:dyDescent="0.25">
      <c r="A145" s="9">
        <v>137</v>
      </c>
      <c r="B145" s="10" t="str">
        <f>IFERROR(INDEX(Výskyt[[poradie]:[kód-P]],MATCH(A145,Výskyt[poradie],0),2),"")</f>
        <v/>
      </c>
      <c r="C145" s="10" t="str">
        <f>IFERROR(INDEX(Cenník[#Data],MATCH($B145,Cenník[Kód]),2),"")</f>
        <v/>
      </c>
      <c r="D145" s="11" t="str">
        <f>IFERROR(INDEX(Výskyt[[Kód]:[ks]],MATCH(B145,Výskyt[Kód]),2),"")</f>
        <v/>
      </c>
      <c r="E145" s="12" t="str">
        <f>IFERROR(INDEX(Cenník[#Data],MATCH($B145,Cenník[Kód]),4),"")</f>
        <v/>
      </c>
      <c r="F145" s="13" t="str">
        <f t="shared" si="2"/>
        <v/>
      </c>
      <c r="G145" s="5"/>
    </row>
    <row r="146" spans="1:7" x14ac:dyDescent="0.25">
      <c r="A146" s="9">
        <v>138</v>
      </c>
      <c r="B146" s="10" t="str">
        <f>IFERROR(INDEX(Výskyt[[poradie]:[kód-P]],MATCH(A146,Výskyt[poradie],0),2),"")</f>
        <v/>
      </c>
      <c r="C146" s="10" t="str">
        <f>IFERROR(INDEX(Cenník[#Data],MATCH($B146,Cenník[Kód]),2),"")</f>
        <v/>
      </c>
      <c r="D146" s="11" t="str">
        <f>IFERROR(INDEX(Výskyt[[Kód]:[ks]],MATCH(B146,Výskyt[Kód]),2),"")</f>
        <v/>
      </c>
      <c r="E146" s="12" t="str">
        <f>IFERROR(INDEX(Cenník[#Data],MATCH($B146,Cenník[Kód]),4),"")</f>
        <v/>
      </c>
      <c r="F146" s="13" t="str">
        <f t="shared" si="2"/>
        <v/>
      </c>
      <c r="G146" s="5"/>
    </row>
    <row r="147" spans="1:7" x14ac:dyDescent="0.25">
      <c r="A147" s="9">
        <v>139</v>
      </c>
      <c r="B147" s="10" t="str">
        <f>IFERROR(INDEX(Výskyt[[poradie]:[kód-P]],MATCH(A147,Výskyt[poradie],0),2),"")</f>
        <v/>
      </c>
      <c r="C147" s="10" t="str">
        <f>IFERROR(INDEX(Cenník[#Data],MATCH($B147,Cenník[Kód]),2),"")</f>
        <v/>
      </c>
      <c r="D147" s="11" t="str">
        <f>IFERROR(INDEX(Výskyt[[Kód]:[ks]],MATCH(B147,Výskyt[Kód]),2),"")</f>
        <v/>
      </c>
      <c r="E147" s="12" t="str">
        <f>IFERROR(INDEX(Cenník[#Data],MATCH($B147,Cenník[Kód]),4),"")</f>
        <v/>
      </c>
      <c r="F147" s="13" t="str">
        <f t="shared" si="2"/>
        <v/>
      </c>
      <c r="G147" s="5"/>
    </row>
    <row r="148" spans="1:7" x14ac:dyDescent="0.25">
      <c r="A148" s="9">
        <v>140</v>
      </c>
      <c r="B148" s="10" t="str">
        <f>IFERROR(INDEX(Výskyt[[poradie]:[kód-P]],MATCH(A148,Výskyt[poradie],0),2),"")</f>
        <v/>
      </c>
      <c r="C148" s="10" t="str">
        <f>IFERROR(INDEX(Cenník[#Data],MATCH($B148,Cenník[Kód]),2),"")</f>
        <v/>
      </c>
      <c r="D148" s="11" t="str">
        <f>IFERROR(INDEX(Výskyt[[Kód]:[ks]],MATCH(B148,Výskyt[Kód]),2),"")</f>
        <v/>
      </c>
      <c r="E148" s="12" t="str">
        <f>IFERROR(INDEX(Cenník[#Data],MATCH($B148,Cenník[Kód]),4),"")</f>
        <v/>
      </c>
      <c r="F148" s="13" t="str">
        <f t="shared" si="2"/>
        <v/>
      </c>
      <c r="G148" s="5"/>
    </row>
    <row r="149" spans="1:7" x14ac:dyDescent="0.25">
      <c r="A149" s="9">
        <v>141</v>
      </c>
      <c r="B149" s="10" t="str">
        <f>IFERROR(INDEX(Výskyt[[poradie]:[kód-P]],MATCH(A149,Výskyt[poradie],0),2),"")</f>
        <v/>
      </c>
      <c r="C149" s="10" t="str">
        <f>IFERROR(INDEX(Cenník[#Data],MATCH($B149,Cenník[Kód]),2),"")</f>
        <v/>
      </c>
      <c r="D149" s="11" t="str">
        <f>IFERROR(INDEX(Výskyt[[Kód]:[ks]],MATCH(B149,Výskyt[Kód]),2),"")</f>
        <v/>
      </c>
      <c r="E149" s="12" t="str">
        <f>IFERROR(INDEX(Cenník[#Data],MATCH($B149,Cenník[Kód]),4),"")</f>
        <v/>
      </c>
      <c r="F149" s="13" t="str">
        <f t="shared" si="2"/>
        <v/>
      </c>
      <c r="G149" s="5"/>
    </row>
    <row r="150" spans="1:7" x14ac:dyDescent="0.25">
      <c r="A150" s="9">
        <v>142</v>
      </c>
      <c r="B150" s="10" t="str">
        <f>IFERROR(INDEX(Výskyt[[poradie]:[kód-P]],MATCH(A150,Výskyt[poradie],0),2),"")</f>
        <v/>
      </c>
      <c r="C150" s="10" t="str">
        <f>IFERROR(INDEX(Cenník[#Data],MATCH($B150,Cenník[Kód]),2),"")</f>
        <v/>
      </c>
      <c r="D150" s="11" t="str">
        <f>IFERROR(INDEX(Výskyt[[Kód]:[ks]],MATCH(B150,Výskyt[Kód]),2),"")</f>
        <v/>
      </c>
      <c r="E150" s="12" t="str">
        <f>IFERROR(INDEX(Cenník[#Data],MATCH($B150,Cenník[Kód]),4),"")</f>
        <v/>
      </c>
      <c r="F150" s="13" t="str">
        <f t="shared" si="2"/>
        <v/>
      </c>
      <c r="G150" s="5"/>
    </row>
    <row r="151" spans="1:7" x14ac:dyDescent="0.25">
      <c r="A151" s="9">
        <v>143</v>
      </c>
      <c r="B151" s="10" t="str">
        <f>IFERROR(INDEX(Výskyt[[poradie]:[kód-P]],MATCH(A151,Výskyt[poradie],0),2),"")</f>
        <v/>
      </c>
      <c r="C151" s="10" t="str">
        <f>IFERROR(INDEX(Cenník[#Data],MATCH($B151,Cenník[Kód]),2),"")</f>
        <v/>
      </c>
      <c r="D151" s="11" t="str">
        <f>IFERROR(INDEX(Výskyt[[Kód]:[ks]],MATCH(B151,Výskyt[Kód]),2),"")</f>
        <v/>
      </c>
      <c r="E151" s="12" t="str">
        <f>IFERROR(INDEX(Cenník[#Data],MATCH($B151,Cenník[Kód]),4),"")</f>
        <v/>
      </c>
      <c r="F151" s="13" t="str">
        <f t="shared" si="2"/>
        <v/>
      </c>
      <c r="G151" s="5"/>
    </row>
    <row r="152" spans="1:7" x14ac:dyDescent="0.25">
      <c r="A152" s="9">
        <v>144</v>
      </c>
      <c r="B152" s="10" t="str">
        <f>IFERROR(INDEX(Výskyt[[poradie]:[kód-P]],MATCH(A152,Výskyt[poradie],0),2),"")</f>
        <v/>
      </c>
      <c r="C152" s="10" t="str">
        <f>IFERROR(INDEX(Cenník[#Data],MATCH($B152,Cenník[Kód]),2),"")</f>
        <v/>
      </c>
      <c r="D152" s="11" t="str">
        <f>IFERROR(INDEX(Výskyt[[Kód]:[ks]],MATCH(B152,Výskyt[Kód]),2),"")</f>
        <v/>
      </c>
      <c r="E152" s="12" t="str">
        <f>IFERROR(INDEX(Cenník[#Data],MATCH($B152,Cenník[Kód]),4),"")</f>
        <v/>
      </c>
      <c r="F152" s="13" t="str">
        <f t="shared" si="2"/>
        <v/>
      </c>
      <c r="G152" s="5"/>
    </row>
    <row r="153" spans="1:7" x14ac:dyDescent="0.25">
      <c r="A153" s="9">
        <v>145</v>
      </c>
      <c r="B153" s="10" t="str">
        <f>IFERROR(INDEX(Výskyt[[poradie]:[kód-P]],MATCH(A153,Výskyt[poradie],0),2),"")</f>
        <v/>
      </c>
      <c r="C153" s="10" t="str">
        <f>IFERROR(INDEX(Cenník[#Data],MATCH($B153,Cenník[Kód]),2),"")</f>
        <v/>
      </c>
      <c r="D153" s="11" t="str">
        <f>IFERROR(INDEX(Výskyt[[Kód]:[ks]],MATCH(B153,Výskyt[Kód]),2),"")</f>
        <v/>
      </c>
      <c r="E153" s="12" t="str">
        <f>IFERROR(INDEX(Cenník[#Data],MATCH($B153,Cenník[Kód]),4),"")</f>
        <v/>
      </c>
      <c r="F153" s="13" t="str">
        <f t="shared" si="2"/>
        <v/>
      </c>
      <c r="G153" s="5"/>
    </row>
    <row r="154" spans="1:7" x14ac:dyDescent="0.25">
      <c r="A154" s="9">
        <v>146</v>
      </c>
      <c r="B154" s="10" t="str">
        <f>IFERROR(INDEX(Výskyt[[poradie]:[kód-P]],MATCH(A154,Výskyt[poradie],0),2),"")</f>
        <v/>
      </c>
      <c r="C154" s="10" t="str">
        <f>IFERROR(INDEX(Cenník[#Data],MATCH($B154,Cenník[Kód]),2),"")</f>
        <v/>
      </c>
      <c r="D154" s="11" t="str">
        <f>IFERROR(INDEX(Výskyt[[Kód]:[ks]],MATCH(B154,Výskyt[Kód]),2),"")</f>
        <v/>
      </c>
      <c r="E154" s="12" t="str">
        <f>IFERROR(INDEX(Cenník[#Data],MATCH($B154,Cenník[Kód]),4),"")</f>
        <v/>
      </c>
      <c r="F154" s="13" t="str">
        <f t="shared" si="2"/>
        <v/>
      </c>
      <c r="G154" s="5"/>
    </row>
    <row r="155" spans="1:7" x14ac:dyDescent="0.25">
      <c r="A155" s="9">
        <v>147</v>
      </c>
      <c r="B155" s="10" t="str">
        <f>IFERROR(INDEX(Výskyt[[poradie]:[kód-P]],MATCH(A155,Výskyt[poradie],0),2),"")</f>
        <v/>
      </c>
      <c r="C155" s="10" t="str">
        <f>IFERROR(INDEX(Cenník[#Data],MATCH($B155,Cenník[Kód]),2),"")</f>
        <v/>
      </c>
      <c r="D155" s="11" t="str">
        <f>IFERROR(INDEX(Výskyt[[Kód]:[ks]],MATCH(B155,Výskyt[Kód]),2),"")</f>
        <v/>
      </c>
      <c r="E155" s="12" t="str">
        <f>IFERROR(INDEX(Cenník[#Data],MATCH($B155,Cenník[Kód]),4),"")</f>
        <v/>
      </c>
      <c r="F155" s="13" t="str">
        <f t="shared" si="2"/>
        <v/>
      </c>
      <c r="G155" s="5"/>
    </row>
    <row r="156" spans="1:7" x14ac:dyDescent="0.25">
      <c r="A156" s="9">
        <v>148</v>
      </c>
      <c r="B156" s="10" t="str">
        <f>IFERROR(INDEX(Výskyt[[poradie]:[kód-P]],MATCH(A156,Výskyt[poradie],0),2),"")</f>
        <v/>
      </c>
      <c r="C156" s="10" t="str">
        <f>IFERROR(INDEX(Cenník[#Data],MATCH($B156,Cenník[Kód]),2),"")</f>
        <v/>
      </c>
      <c r="D156" s="11" t="str">
        <f>IFERROR(INDEX(Výskyt[[Kód]:[ks]],MATCH(B156,Výskyt[Kód]),2),"")</f>
        <v/>
      </c>
      <c r="E156" s="12" t="str">
        <f>IFERROR(INDEX(Cenník[#Data],MATCH($B156,Cenník[Kód]),4),"")</f>
        <v/>
      </c>
      <c r="F156" s="13" t="str">
        <f t="shared" si="2"/>
        <v/>
      </c>
      <c r="G156" s="5"/>
    </row>
    <row r="157" spans="1:7" x14ac:dyDescent="0.25">
      <c r="A157" s="9">
        <v>149</v>
      </c>
      <c r="B157" s="10" t="str">
        <f>IFERROR(INDEX(Výskyt[[poradie]:[kód-P]],MATCH(A157,Výskyt[poradie],0),2),"")</f>
        <v/>
      </c>
      <c r="C157" s="10" t="str">
        <f>IFERROR(INDEX(Cenník[#Data],MATCH($B157,Cenník[Kód]),2),"")</f>
        <v/>
      </c>
      <c r="D157" s="11" t="str">
        <f>IFERROR(INDEX(Výskyt[[Kód]:[ks]],MATCH(B157,Výskyt[Kód]),2),"")</f>
        <v/>
      </c>
      <c r="E157" s="12" t="str">
        <f>IFERROR(INDEX(Cenník[#Data],MATCH($B157,Cenník[Kód]),4),"")</f>
        <v/>
      </c>
      <c r="F157" s="13" t="str">
        <f t="shared" si="2"/>
        <v/>
      </c>
      <c r="G157" s="5"/>
    </row>
    <row r="158" spans="1:7" x14ac:dyDescent="0.25">
      <c r="A158" s="9">
        <v>150</v>
      </c>
      <c r="B158" s="10" t="str">
        <f>IFERROR(INDEX(Výskyt[[poradie]:[kód-P]],MATCH(A158,Výskyt[poradie],0),2),"")</f>
        <v/>
      </c>
      <c r="C158" s="10" t="str">
        <f>IFERROR(INDEX(Cenník[#Data],MATCH($B158,Cenník[Kód]),2),"")</f>
        <v/>
      </c>
      <c r="D158" s="11" t="str">
        <f>IFERROR(INDEX(Výskyt[[Kód]:[ks]],MATCH(B158,Výskyt[Kód]),2),"")</f>
        <v/>
      </c>
      <c r="E158" s="12" t="str">
        <f>IFERROR(INDEX(Cenník[#Data],MATCH($B158,Cenník[Kód]),4),"")</f>
        <v/>
      </c>
      <c r="F158" s="13" t="str">
        <f t="shared" si="2"/>
        <v/>
      </c>
      <c r="G158" s="5"/>
    </row>
    <row r="159" spans="1:7" x14ac:dyDescent="0.25">
      <c r="A159" s="9">
        <v>151</v>
      </c>
      <c r="B159" s="10" t="str">
        <f>IFERROR(INDEX(Výskyt[[poradie]:[kód-P]],MATCH(A159,Výskyt[poradie],0),2),"")</f>
        <v/>
      </c>
      <c r="C159" s="10" t="str">
        <f>IFERROR(INDEX(Cenník[#Data],MATCH($B159,Cenník[Kód]),2),"")</f>
        <v/>
      </c>
      <c r="D159" s="11" t="str">
        <f>IFERROR(INDEX(Výskyt[[Kód]:[ks]],MATCH(B159,Výskyt[Kód]),2),"")</f>
        <v/>
      </c>
      <c r="E159" s="12" t="str">
        <f>IFERROR(INDEX(Cenník[#Data],MATCH($B159,Cenník[Kód]),4),"")</f>
        <v/>
      </c>
      <c r="F159" s="13" t="str">
        <f t="shared" si="2"/>
        <v/>
      </c>
      <c r="G159" s="5"/>
    </row>
    <row r="160" spans="1:7" x14ac:dyDescent="0.25">
      <c r="A160" s="9">
        <v>152</v>
      </c>
      <c r="B160" s="10" t="str">
        <f>IFERROR(INDEX(Výskyt[[poradie]:[kód-P]],MATCH(A160,Výskyt[poradie],0),2),"")</f>
        <v/>
      </c>
      <c r="C160" s="10" t="str">
        <f>IFERROR(INDEX(Cenník[#Data],MATCH($B160,Cenník[Kód]),2),"")</f>
        <v/>
      </c>
      <c r="D160" s="11" t="str">
        <f>IFERROR(INDEX(Výskyt[[Kód]:[ks]],MATCH(B160,Výskyt[Kód]),2),"")</f>
        <v/>
      </c>
      <c r="E160" s="12" t="str">
        <f>IFERROR(INDEX(Cenník[#Data],MATCH($B160,Cenník[Kód]),4),"")</f>
        <v/>
      </c>
      <c r="F160" s="13" t="str">
        <f t="shared" si="2"/>
        <v/>
      </c>
      <c r="G160" s="5"/>
    </row>
    <row r="161" spans="1:7" x14ac:dyDescent="0.25">
      <c r="A161" s="9">
        <v>153</v>
      </c>
      <c r="B161" s="10" t="str">
        <f>IFERROR(INDEX(Výskyt[[poradie]:[kód-P]],MATCH(A161,Výskyt[poradie],0),2),"")</f>
        <v/>
      </c>
      <c r="C161" s="10" t="str">
        <f>IFERROR(INDEX(Cenník[#Data],MATCH($B161,Cenník[Kód]),2),"")</f>
        <v/>
      </c>
      <c r="D161" s="11" t="str">
        <f>IFERROR(INDEX(Výskyt[[Kód]:[ks]],MATCH(B161,Výskyt[Kód]),2),"")</f>
        <v/>
      </c>
      <c r="E161" s="12" t="str">
        <f>IFERROR(INDEX(Cenník[#Data],MATCH($B161,Cenník[Kód]),4),"")</f>
        <v/>
      </c>
      <c r="F161" s="13" t="str">
        <f t="shared" si="2"/>
        <v/>
      </c>
      <c r="G161" s="5"/>
    </row>
    <row r="162" spans="1:7" x14ac:dyDescent="0.25">
      <c r="A162" s="9">
        <v>154</v>
      </c>
      <c r="B162" s="10" t="str">
        <f>IFERROR(INDEX(Výskyt[[poradie]:[kód-P]],MATCH(A162,Výskyt[poradie],0),2),"")</f>
        <v/>
      </c>
      <c r="C162" s="10" t="str">
        <f>IFERROR(INDEX(Cenník[#Data],MATCH($B162,Cenník[Kód]),2),"")</f>
        <v/>
      </c>
      <c r="D162" s="11" t="str">
        <f>IFERROR(INDEX(Výskyt[[Kód]:[ks]],MATCH(B162,Výskyt[Kód]),2),"")</f>
        <v/>
      </c>
      <c r="E162" s="12" t="str">
        <f>IFERROR(INDEX(Cenník[#Data],MATCH($B162,Cenník[Kód]),4),"")</f>
        <v/>
      </c>
      <c r="F162" s="13" t="str">
        <f t="shared" si="2"/>
        <v/>
      </c>
      <c r="G162" s="5"/>
    </row>
    <row r="163" spans="1:7" x14ac:dyDescent="0.25">
      <c r="A163" s="9">
        <v>155</v>
      </c>
      <c r="B163" s="10" t="str">
        <f>IFERROR(INDEX(Výskyt[[poradie]:[kód-P]],MATCH(A163,Výskyt[poradie],0),2),"")</f>
        <v/>
      </c>
      <c r="C163" s="10" t="str">
        <f>IFERROR(INDEX(Cenník[#Data],MATCH($B163,Cenník[Kód]),2),"")</f>
        <v/>
      </c>
      <c r="D163" s="11" t="str">
        <f>IFERROR(INDEX(Výskyt[[Kód]:[ks]],MATCH(B163,Výskyt[Kód]),2),"")</f>
        <v/>
      </c>
      <c r="E163" s="12" t="str">
        <f>IFERROR(INDEX(Cenník[#Data],MATCH($B163,Cenník[Kód]),4),"")</f>
        <v/>
      </c>
      <c r="F163" s="13" t="str">
        <f t="shared" si="2"/>
        <v/>
      </c>
      <c r="G163" s="5"/>
    </row>
    <row r="164" spans="1:7" x14ac:dyDescent="0.25">
      <c r="A164" s="9">
        <v>156</v>
      </c>
      <c r="B164" s="10" t="str">
        <f>IFERROR(INDEX(Výskyt[[poradie]:[kód-P]],MATCH(A164,Výskyt[poradie],0),2),"")</f>
        <v/>
      </c>
      <c r="C164" s="10" t="str">
        <f>IFERROR(INDEX(Cenník[#Data],MATCH($B164,Cenník[Kód]),2),"")</f>
        <v/>
      </c>
      <c r="D164" s="11" t="str">
        <f>IFERROR(INDEX(Výskyt[[Kód]:[ks]],MATCH(B164,Výskyt[Kód]),2),"")</f>
        <v/>
      </c>
      <c r="E164" s="12" t="str">
        <f>IFERROR(INDEX(Cenník[#Data],MATCH($B164,Cenník[Kód]),4),"")</f>
        <v/>
      </c>
      <c r="F164" s="13" t="str">
        <f t="shared" si="2"/>
        <v/>
      </c>
      <c r="G164" s="5"/>
    </row>
    <row r="165" spans="1:7" x14ac:dyDescent="0.25">
      <c r="A165" s="9">
        <v>157</v>
      </c>
      <c r="B165" s="10" t="str">
        <f>IFERROR(INDEX(Výskyt[[poradie]:[kód-P]],MATCH(A165,Výskyt[poradie],0),2),"")</f>
        <v/>
      </c>
      <c r="C165" s="10" t="str">
        <f>IFERROR(INDEX(Cenník[#Data],MATCH($B165,Cenník[Kód]),2),"")</f>
        <v/>
      </c>
      <c r="D165" s="11" t="str">
        <f>IFERROR(INDEX(Výskyt[[Kód]:[ks]],MATCH(B165,Výskyt[Kód]),2),"")</f>
        <v/>
      </c>
      <c r="E165" s="12" t="str">
        <f>IFERROR(INDEX(Cenník[#Data],MATCH($B165,Cenník[Kód]),4),"")</f>
        <v/>
      </c>
      <c r="F165" s="13" t="str">
        <f t="shared" si="2"/>
        <v/>
      </c>
      <c r="G165" s="5"/>
    </row>
    <row r="166" spans="1:7" x14ac:dyDescent="0.25">
      <c r="A166" s="9">
        <v>158</v>
      </c>
      <c r="B166" s="10" t="str">
        <f>IFERROR(INDEX(Výskyt[[poradie]:[kód-P]],MATCH(A166,Výskyt[poradie],0),2),"")</f>
        <v/>
      </c>
      <c r="C166" s="10" t="str">
        <f>IFERROR(INDEX(Cenník[#Data],MATCH($B166,Cenník[Kód]),2),"")</f>
        <v/>
      </c>
      <c r="D166" s="11" t="str">
        <f>IFERROR(INDEX(Výskyt[[Kód]:[ks]],MATCH(B166,Výskyt[Kód]),2),"")</f>
        <v/>
      </c>
      <c r="E166" s="12" t="str">
        <f>IFERROR(INDEX(Cenník[#Data],MATCH($B166,Cenník[Kód]),4),"")</f>
        <v/>
      </c>
      <c r="F166" s="13" t="str">
        <f t="shared" si="2"/>
        <v/>
      </c>
      <c r="G166" s="5"/>
    </row>
    <row r="167" spans="1:7" x14ac:dyDescent="0.25">
      <c r="A167" s="9">
        <v>159</v>
      </c>
      <c r="B167" s="10" t="str">
        <f>IFERROR(INDEX(Výskyt[[poradie]:[kód-P]],MATCH(A167,Výskyt[poradie],0),2),"")</f>
        <v/>
      </c>
      <c r="C167" s="10" t="str">
        <f>IFERROR(INDEX(Cenník[#Data],MATCH($B167,Cenník[Kód]),2),"")</f>
        <v/>
      </c>
      <c r="D167" s="11" t="str">
        <f>IFERROR(INDEX(Výskyt[[Kód]:[ks]],MATCH(B167,Výskyt[Kód]),2),"")</f>
        <v/>
      </c>
      <c r="E167" s="12" t="str">
        <f>IFERROR(INDEX(Cenník[#Data],MATCH($B167,Cenník[Kód]),4),"")</f>
        <v/>
      </c>
      <c r="F167" s="13" t="str">
        <f t="shared" si="2"/>
        <v/>
      </c>
      <c r="G167" s="5"/>
    </row>
    <row r="168" spans="1:7" x14ac:dyDescent="0.25">
      <c r="A168" s="9">
        <v>160</v>
      </c>
      <c r="B168" s="10" t="str">
        <f>IFERROR(INDEX(Výskyt[[poradie]:[kód-P]],MATCH(A168,Výskyt[poradie],0),2),"")</f>
        <v/>
      </c>
      <c r="C168" s="10" t="str">
        <f>IFERROR(INDEX(Cenník[#Data],MATCH($B168,Cenník[Kód]),2),"")</f>
        <v/>
      </c>
      <c r="D168" s="11" t="str">
        <f>IFERROR(INDEX(Výskyt[[Kód]:[ks]],MATCH(B168,Výskyt[Kód]),2),"")</f>
        <v/>
      </c>
      <c r="E168" s="12" t="str">
        <f>IFERROR(INDEX(Cenník[#Data],MATCH($B168,Cenník[Kód]),4),"")</f>
        <v/>
      </c>
      <c r="F168" s="13" t="str">
        <f t="shared" si="2"/>
        <v/>
      </c>
      <c r="G168" s="5"/>
    </row>
    <row r="169" spans="1:7" x14ac:dyDescent="0.25">
      <c r="A169" s="9">
        <v>161</v>
      </c>
      <c r="B169" s="10" t="str">
        <f>IFERROR(INDEX(Výskyt[[poradie]:[kód-P]],MATCH(A169,Výskyt[poradie],0),2),"")</f>
        <v/>
      </c>
      <c r="C169" s="10" t="str">
        <f>IFERROR(INDEX(Cenník[#Data],MATCH($B169,Cenník[Kód]),2),"")</f>
        <v/>
      </c>
      <c r="D169" s="11" t="str">
        <f>IFERROR(INDEX(Výskyt[[Kód]:[ks]],MATCH(B169,Výskyt[Kód]),2),"")</f>
        <v/>
      </c>
      <c r="E169" s="12" t="str">
        <f>IFERROR(INDEX(Cenník[#Data],MATCH($B169,Cenník[Kód]),4),"")</f>
        <v/>
      </c>
      <c r="F169" s="13" t="str">
        <f t="shared" si="2"/>
        <v/>
      </c>
      <c r="G169" s="5"/>
    </row>
    <row r="170" spans="1:7" x14ac:dyDescent="0.25">
      <c r="A170" s="9">
        <v>162</v>
      </c>
      <c r="B170" s="10" t="str">
        <f>IFERROR(INDEX(Výskyt[[poradie]:[kód-P]],MATCH(A170,Výskyt[poradie],0),2),"")</f>
        <v/>
      </c>
      <c r="C170" s="10" t="str">
        <f>IFERROR(INDEX(Cenník[#Data],MATCH($B170,Cenník[Kód]),2),"")</f>
        <v/>
      </c>
      <c r="D170" s="11" t="str">
        <f>IFERROR(INDEX(Výskyt[[Kód]:[ks]],MATCH(B170,Výskyt[Kód]),2),"")</f>
        <v/>
      </c>
      <c r="E170" s="12" t="str">
        <f>IFERROR(INDEX(Cenník[#Data],MATCH($B170,Cenník[Kód]),4),"")</f>
        <v/>
      </c>
      <c r="F170" s="13" t="str">
        <f t="shared" si="2"/>
        <v/>
      </c>
      <c r="G170" s="5"/>
    </row>
    <row r="171" spans="1:7" x14ac:dyDescent="0.25">
      <c r="A171" s="9">
        <v>163</v>
      </c>
      <c r="B171" s="10" t="str">
        <f>IFERROR(INDEX(Výskyt[[poradie]:[kód-P]],MATCH(A171,Výskyt[poradie],0),2),"")</f>
        <v/>
      </c>
      <c r="C171" s="10" t="str">
        <f>IFERROR(INDEX(Cenník[#Data],MATCH($B171,Cenník[Kód]),2),"")</f>
        <v/>
      </c>
      <c r="D171" s="11" t="str">
        <f>IFERROR(INDEX(Výskyt[[Kód]:[ks]],MATCH(B171,Výskyt[Kód]),2),"")</f>
        <v/>
      </c>
      <c r="E171" s="12" t="str">
        <f>IFERROR(INDEX(Cenník[#Data],MATCH($B171,Cenník[Kód]),4),"")</f>
        <v/>
      </c>
      <c r="F171" s="13" t="str">
        <f t="shared" si="2"/>
        <v/>
      </c>
      <c r="G171" s="5"/>
    </row>
    <row r="172" spans="1:7" x14ac:dyDescent="0.25">
      <c r="A172" s="9">
        <v>164</v>
      </c>
      <c r="B172" s="10" t="str">
        <f>IFERROR(INDEX(Výskyt[[poradie]:[kód-P]],MATCH(A172,Výskyt[poradie],0),2),"")</f>
        <v/>
      </c>
      <c r="C172" s="10" t="str">
        <f>IFERROR(INDEX(Cenník[#Data],MATCH($B172,Cenník[Kód]),2),"")</f>
        <v/>
      </c>
      <c r="D172" s="11" t="str">
        <f>IFERROR(INDEX(Výskyt[[Kód]:[ks]],MATCH(B172,Výskyt[Kód]),2),"")</f>
        <v/>
      </c>
      <c r="E172" s="12" t="str">
        <f>IFERROR(INDEX(Cenník[#Data],MATCH($B172,Cenník[Kód]),4),"")</f>
        <v/>
      </c>
      <c r="F172" s="13" t="str">
        <f t="shared" si="2"/>
        <v/>
      </c>
      <c r="G172" s="5"/>
    </row>
    <row r="173" spans="1:7" x14ac:dyDescent="0.25">
      <c r="A173" s="9">
        <v>165</v>
      </c>
      <c r="B173" s="10" t="str">
        <f>IFERROR(INDEX(Výskyt[[poradie]:[kód-P]],MATCH(A173,Výskyt[poradie],0),2),"")</f>
        <v/>
      </c>
      <c r="C173" s="10" t="str">
        <f>IFERROR(INDEX(Cenník[#Data],MATCH($B173,Cenník[Kód]),2),"")</f>
        <v/>
      </c>
      <c r="D173" s="11" t="str">
        <f>IFERROR(INDEX(Výskyt[[Kód]:[ks]],MATCH(B173,Výskyt[Kód]),2),"")</f>
        <v/>
      </c>
      <c r="E173" s="12" t="str">
        <f>IFERROR(INDEX(Cenník[#Data],MATCH($B173,Cenník[Kód]),4),"")</f>
        <v/>
      </c>
      <c r="F173" s="13" t="str">
        <f t="shared" si="2"/>
        <v/>
      </c>
      <c r="G173" s="5"/>
    </row>
    <row r="174" spans="1:7" x14ac:dyDescent="0.25">
      <c r="A174" s="9">
        <v>166</v>
      </c>
      <c r="B174" s="10" t="str">
        <f>IFERROR(INDEX(Výskyt[[poradie]:[kód-P]],MATCH(A174,Výskyt[poradie],0),2),"")</f>
        <v/>
      </c>
      <c r="C174" s="10" t="str">
        <f>IFERROR(INDEX(Cenník[#Data],MATCH($B174,Cenník[Kód]),2),"")</f>
        <v/>
      </c>
      <c r="D174" s="11" t="str">
        <f>IFERROR(INDEX(Výskyt[[Kód]:[ks]],MATCH(B174,Výskyt[Kód]),2),"")</f>
        <v/>
      </c>
      <c r="E174" s="12" t="str">
        <f>IFERROR(INDEX(Cenník[#Data],MATCH($B174,Cenník[Kód]),4),"")</f>
        <v/>
      </c>
      <c r="F174" s="13" t="str">
        <f t="shared" si="2"/>
        <v/>
      </c>
      <c r="G174" s="5"/>
    </row>
    <row r="175" spans="1:7" x14ac:dyDescent="0.25">
      <c r="A175" s="9">
        <v>167</v>
      </c>
      <c r="B175" s="10" t="str">
        <f>IFERROR(INDEX(Výskyt[[poradie]:[kód-P]],MATCH(A175,Výskyt[poradie],0),2),"")</f>
        <v/>
      </c>
      <c r="C175" s="10" t="str">
        <f>IFERROR(INDEX(Cenník[#Data],MATCH($B175,Cenník[Kód]),2),"")</f>
        <v/>
      </c>
      <c r="D175" s="11" t="str">
        <f>IFERROR(INDEX(Výskyt[[Kód]:[ks]],MATCH(B175,Výskyt[Kód]),2),"")</f>
        <v/>
      </c>
      <c r="E175" s="12" t="str">
        <f>IFERROR(INDEX(Cenník[#Data],MATCH($B175,Cenník[Kód]),4),"")</f>
        <v/>
      </c>
      <c r="F175" s="13" t="str">
        <f t="shared" si="2"/>
        <v/>
      </c>
      <c r="G175" s="5"/>
    </row>
    <row r="176" spans="1:7" x14ac:dyDescent="0.25">
      <c r="A176" s="9">
        <v>168</v>
      </c>
      <c r="B176" s="10" t="str">
        <f>IFERROR(INDEX(Výskyt[[poradie]:[kód-P]],MATCH(A176,Výskyt[poradie],0),2),"")</f>
        <v/>
      </c>
      <c r="C176" s="10" t="str">
        <f>IFERROR(INDEX(Cenník[#Data],MATCH($B176,Cenník[Kód]),2),"")</f>
        <v/>
      </c>
      <c r="D176" s="11" t="str">
        <f>IFERROR(INDEX(Výskyt[[Kód]:[ks]],MATCH(B176,Výskyt[Kód]),2),"")</f>
        <v/>
      </c>
      <c r="E176" s="12" t="str">
        <f>IFERROR(INDEX(Cenník[#Data],MATCH($B176,Cenník[Kód]),4),"")</f>
        <v/>
      </c>
      <c r="F176" s="13" t="str">
        <f t="shared" si="2"/>
        <v/>
      </c>
      <c r="G176" s="5"/>
    </row>
    <row r="177" spans="1:7" x14ac:dyDescent="0.25">
      <c r="A177" s="9">
        <v>169</v>
      </c>
      <c r="B177" s="10" t="str">
        <f>IFERROR(INDEX(Výskyt[[poradie]:[kód-P]],MATCH(A177,Výskyt[poradie],0),2),"")</f>
        <v/>
      </c>
      <c r="C177" s="10" t="str">
        <f>IFERROR(INDEX(Cenník[#Data],MATCH($B177,Cenník[Kód]),2),"")</f>
        <v/>
      </c>
      <c r="D177" s="11" t="str">
        <f>IFERROR(INDEX(Výskyt[[Kód]:[ks]],MATCH(B177,Výskyt[Kód]),2),"")</f>
        <v/>
      </c>
      <c r="E177" s="12" t="str">
        <f>IFERROR(INDEX(Cenník[#Data],MATCH($B177,Cenník[Kód]),4),"")</f>
        <v/>
      </c>
      <c r="F177" s="13" t="str">
        <f t="shared" si="2"/>
        <v/>
      </c>
      <c r="G177" s="5"/>
    </row>
    <row r="178" spans="1:7" x14ac:dyDescent="0.25">
      <c r="A178" s="9">
        <v>170</v>
      </c>
      <c r="B178" s="10" t="str">
        <f>IFERROR(INDEX(Výskyt[[poradie]:[kód-P]],MATCH(A178,Výskyt[poradie],0),2),"")</f>
        <v/>
      </c>
      <c r="C178" s="10" t="str">
        <f>IFERROR(INDEX(Cenník[#Data],MATCH($B178,Cenník[Kód]),2),"")</f>
        <v/>
      </c>
      <c r="D178" s="11" t="str">
        <f>IFERROR(INDEX(Výskyt[[Kód]:[ks]],MATCH(B178,Výskyt[Kód]),2),"")</f>
        <v/>
      </c>
      <c r="E178" s="12" t="str">
        <f>IFERROR(INDEX(Cenník[#Data],MATCH($B178,Cenník[Kód]),4),"")</f>
        <v/>
      </c>
      <c r="F178" s="13" t="str">
        <f t="shared" si="2"/>
        <v/>
      </c>
      <c r="G178" s="5"/>
    </row>
    <row r="179" spans="1:7" x14ac:dyDescent="0.25">
      <c r="A179" s="9">
        <v>171</v>
      </c>
      <c r="B179" s="10" t="str">
        <f>IFERROR(INDEX(Výskyt[[poradie]:[kód-P]],MATCH(A179,Výskyt[poradie],0),2),"")</f>
        <v/>
      </c>
      <c r="C179" s="10" t="str">
        <f>IFERROR(INDEX(Cenník[#Data],MATCH($B179,Cenník[Kód]),2),"")</f>
        <v/>
      </c>
      <c r="D179" s="11" t="str">
        <f>IFERROR(INDEX(Výskyt[[Kód]:[ks]],MATCH(B179,Výskyt[Kód]),2),"")</f>
        <v/>
      </c>
      <c r="E179" s="12" t="str">
        <f>IFERROR(INDEX(Cenník[#Data],MATCH($B179,Cenník[Kód]),4),"")</f>
        <v/>
      </c>
      <c r="F179" s="13" t="str">
        <f t="shared" si="2"/>
        <v/>
      </c>
      <c r="G179" s="5"/>
    </row>
    <row r="180" spans="1:7" x14ac:dyDescent="0.25">
      <c r="A180" s="9">
        <v>172</v>
      </c>
      <c r="B180" s="10" t="str">
        <f>IFERROR(INDEX(Výskyt[[poradie]:[kód-P]],MATCH(A180,Výskyt[poradie],0),2),"")</f>
        <v/>
      </c>
      <c r="C180" s="10" t="str">
        <f>IFERROR(INDEX(Cenník[#Data],MATCH($B180,Cenník[Kód]),2),"")</f>
        <v/>
      </c>
      <c r="D180" s="11" t="str">
        <f>IFERROR(INDEX(Výskyt[[Kód]:[ks]],MATCH(B180,Výskyt[Kód]),2),"")</f>
        <v/>
      </c>
      <c r="E180" s="12" t="str">
        <f>IFERROR(INDEX(Cenník[#Data],MATCH($B180,Cenník[Kód]),4),"")</f>
        <v/>
      </c>
      <c r="F180" s="13" t="str">
        <f t="shared" si="2"/>
        <v/>
      </c>
      <c r="G180" s="5"/>
    </row>
    <row r="181" spans="1:7" x14ac:dyDescent="0.25">
      <c r="A181" s="9">
        <v>173</v>
      </c>
      <c r="B181" s="10" t="str">
        <f>IFERROR(INDEX(Výskyt[[poradie]:[kód-P]],MATCH(A181,Výskyt[poradie],0),2),"")</f>
        <v/>
      </c>
      <c r="C181" s="10" t="str">
        <f>IFERROR(INDEX(Cenník[#Data],MATCH($B181,Cenník[Kód]),2),"")</f>
        <v/>
      </c>
      <c r="D181" s="11" t="str">
        <f>IFERROR(INDEX(Výskyt[[Kód]:[ks]],MATCH(B181,Výskyt[Kód]),2),"")</f>
        <v/>
      </c>
      <c r="E181" s="12" t="str">
        <f>IFERROR(INDEX(Cenník[#Data],MATCH($B181,Cenník[Kód]),4),"")</f>
        <v/>
      </c>
      <c r="F181" s="13" t="str">
        <f t="shared" si="2"/>
        <v/>
      </c>
      <c r="G181" s="5"/>
    </row>
    <row r="182" spans="1:7" x14ac:dyDescent="0.25">
      <c r="A182" s="9">
        <v>174</v>
      </c>
      <c r="B182" s="10" t="str">
        <f>IFERROR(INDEX(Výskyt[[poradie]:[kód-P]],MATCH(A182,Výskyt[poradie],0),2),"")</f>
        <v/>
      </c>
      <c r="C182" s="10" t="str">
        <f>IFERROR(INDEX(Cenník[#Data],MATCH($B182,Cenník[Kód]),2),"")</f>
        <v/>
      </c>
      <c r="D182" s="11" t="str">
        <f>IFERROR(INDEX(Výskyt[[Kód]:[ks]],MATCH(B182,Výskyt[Kód]),2),"")</f>
        <v/>
      </c>
      <c r="E182" s="12" t="str">
        <f>IFERROR(INDEX(Cenník[#Data],MATCH($B182,Cenník[Kód]),4),"")</f>
        <v/>
      </c>
      <c r="F182" s="13" t="str">
        <f t="shared" si="2"/>
        <v/>
      </c>
      <c r="G182" s="5"/>
    </row>
    <row r="183" spans="1:7" x14ac:dyDescent="0.25">
      <c r="A183" s="9">
        <v>175</v>
      </c>
      <c r="B183" s="10" t="str">
        <f>IFERROR(INDEX(Výskyt[[poradie]:[kód-P]],MATCH(A183,Výskyt[poradie],0),2),"")</f>
        <v/>
      </c>
      <c r="C183" s="10" t="str">
        <f>IFERROR(INDEX(Cenník[#Data],MATCH($B183,Cenník[Kód]),2),"")</f>
        <v/>
      </c>
      <c r="D183" s="11" t="str">
        <f>IFERROR(INDEX(Výskyt[[Kód]:[ks]],MATCH(B183,Výskyt[Kód]),2),"")</f>
        <v/>
      </c>
      <c r="E183" s="12" t="str">
        <f>IFERROR(INDEX(Cenník[#Data],MATCH($B183,Cenník[Kód]),4),"")</f>
        <v/>
      </c>
      <c r="F183" s="13" t="str">
        <f t="shared" si="2"/>
        <v/>
      </c>
      <c r="G183" s="5"/>
    </row>
    <row r="184" spans="1:7" x14ac:dyDescent="0.25">
      <c r="A184" s="9">
        <v>176</v>
      </c>
      <c r="B184" s="10" t="str">
        <f>IFERROR(INDEX(Výskyt[[poradie]:[kód-P]],MATCH(A184,Výskyt[poradie],0),2),"")</f>
        <v/>
      </c>
      <c r="C184" s="10" t="str">
        <f>IFERROR(INDEX(Cenník[#Data],MATCH($B184,Cenník[Kód]),2),"")</f>
        <v/>
      </c>
      <c r="D184" s="11" t="str">
        <f>IFERROR(INDEX(Výskyt[[Kód]:[ks]],MATCH(B184,Výskyt[Kód]),2),"")</f>
        <v/>
      </c>
      <c r="E184" s="12" t="str">
        <f>IFERROR(INDEX(Cenník[#Data],MATCH($B184,Cenník[Kód]),4),"")</f>
        <v/>
      </c>
      <c r="F184" s="13" t="str">
        <f t="shared" si="2"/>
        <v/>
      </c>
      <c r="G184" s="5"/>
    </row>
    <row r="185" spans="1:7" x14ac:dyDescent="0.25">
      <c r="A185" s="9">
        <v>177</v>
      </c>
      <c r="B185" s="10" t="str">
        <f>IFERROR(INDEX(Výskyt[[poradie]:[kód-P]],MATCH(A185,Výskyt[poradie],0),2),"")</f>
        <v/>
      </c>
      <c r="C185" s="10" t="str">
        <f>IFERROR(INDEX(Cenník[#Data],MATCH($B185,Cenník[Kód]),2),"")</f>
        <v/>
      </c>
      <c r="D185" s="11" t="str">
        <f>IFERROR(INDEX(Výskyt[[Kód]:[ks]],MATCH(B185,Výskyt[Kód]),2),"")</f>
        <v/>
      </c>
      <c r="E185" s="12" t="str">
        <f>IFERROR(INDEX(Cenník[#Data],MATCH($B185,Cenník[Kód]),4),"")</f>
        <v/>
      </c>
      <c r="F185" s="13" t="str">
        <f t="shared" si="2"/>
        <v/>
      </c>
      <c r="G185" s="5"/>
    </row>
    <row r="186" spans="1:7" x14ac:dyDescent="0.25">
      <c r="A186" s="9">
        <v>178</v>
      </c>
      <c r="B186" s="10" t="str">
        <f>IFERROR(INDEX(Výskyt[[poradie]:[kód-P]],MATCH(A186,Výskyt[poradie],0),2),"")</f>
        <v/>
      </c>
      <c r="C186" s="10" t="str">
        <f>IFERROR(INDEX(Cenník[#Data],MATCH($B186,Cenník[Kód]),2),"")</f>
        <v/>
      </c>
      <c r="D186" s="11" t="str">
        <f>IFERROR(INDEX(Výskyt[[Kód]:[ks]],MATCH(B186,Výskyt[Kód]),2),"")</f>
        <v/>
      </c>
      <c r="E186" s="12" t="str">
        <f>IFERROR(INDEX(Cenník[#Data],MATCH($B186,Cenník[Kód]),4),"")</f>
        <v/>
      </c>
      <c r="F186" s="13" t="str">
        <f t="shared" si="2"/>
        <v/>
      </c>
      <c r="G186" s="5"/>
    </row>
    <row r="187" spans="1:7" x14ac:dyDescent="0.25">
      <c r="A187" s="9">
        <v>179</v>
      </c>
      <c r="B187" s="10" t="str">
        <f>IFERROR(INDEX(Výskyt[[poradie]:[kód-P]],MATCH(A187,Výskyt[poradie],0),2),"")</f>
        <v/>
      </c>
      <c r="C187" s="10" t="str">
        <f>IFERROR(INDEX(Cenník[#Data],MATCH($B187,Cenník[Kód]),2),"")</f>
        <v/>
      </c>
      <c r="D187" s="11" t="str">
        <f>IFERROR(INDEX(Výskyt[[Kód]:[ks]],MATCH(B187,Výskyt[Kód]),2),"")</f>
        <v/>
      </c>
      <c r="E187" s="12" t="str">
        <f>IFERROR(INDEX(Cenník[#Data],MATCH($B187,Cenník[Kód]),4),"")</f>
        <v/>
      </c>
      <c r="F187" s="13" t="str">
        <f t="shared" si="2"/>
        <v/>
      </c>
      <c r="G187" s="5"/>
    </row>
    <row r="188" spans="1:7" x14ac:dyDescent="0.25">
      <c r="A188" s="9">
        <v>180</v>
      </c>
      <c r="B188" s="10" t="str">
        <f>IFERROR(INDEX(Výskyt[[poradie]:[kód-P]],MATCH(A188,Výskyt[poradie],0),2),"")</f>
        <v/>
      </c>
      <c r="C188" s="10" t="str">
        <f>IFERROR(INDEX(Cenník[#Data],MATCH($B188,Cenník[Kód]),2),"")</f>
        <v/>
      </c>
      <c r="D188" s="11" t="str">
        <f>IFERROR(INDEX(Výskyt[[Kód]:[ks]],MATCH(B188,Výskyt[Kód]),2),"")</f>
        <v/>
      </c>
      <c r="E188" s="12" t="str">
        <f>IFERROR(INDEX(Cenník[#Data],MATCH($B188,Cenník[Kód]),4),"")</f>
        <v/>
      </c>
      <c r="F188" s="13" t="str">
        <f t="shared" si="2"/>
        <v/>
      </c>
      <c r="G188" s="5"/>
    </row>
    <row r="189" spans="1:7" x14ac:dyDescent="0.25">
      <c r="A189" s="9">
        <v>181</v>
      </c>
      <c r="B189" s="10" t="str">
        <f>IFERROR(INDEX(Výskyt[[poradie]:[kód-P]],MATCH(A189,Výskyt[poradie],0),2),"")</f>
        <v/>
      </c>
      <c r="C189" s="10" t="str">
        <f>IFERROR(INDEX(Cenník[#Data],MATCH($B189,Cenník[Kód]),2),"")</f>
        <v/>
      </c>
      <c r="D189" s="11" t="str">
        <f>IFERROR(INDEX(Výskyt[[Kód]:[ks]],MATCH(B189,Výskyt[Kód]),2),"")</f>
        <v/>
      </c>
      <c r="E189" s="12" t="str">
        <f>IFERROR(INDEX(Cenník[#Data],MATCH($B189,Cenník[Kód]),4),"")</f>
        <v/>
      </c>
      <c r="F189" s="13" t="str">
        <f t="shared" si="2"/>
        <v/>
      </c>
      <c r="G189" s="5"/>
    </row>
    <row r="190" spans="1:7" x14ac:dyDescent="0.25">
      <c r="A190" s="9">
        <v>182</v>
      </c>
      <c r="B190" s="10" t="str">
        <f>IFERROR(INDEX(Výskyt[[poradie]:[kód-P]],MATCH(A190,Výskyt[poradie],0),2),"")</f>
        <v/>
      </c>
      <c r="C190" s="10" t="str">
        <f>IFERROR(INDEX(Cenník[#Data],MATCH($B190,Cenník[Kód]),2),"")</f>
        <v/>
      </c>
      <c r="D190" s="11" t="str">
        <f>IFERROR(INDEX(Výskyt[[Kód]:[ks]],MATCH(B190,Výskyt[Kód]),2),"")</f>
        <v/>
      </c>
      <c r="E190" s="12" t="str">
        <f>IFERROR(INDEX(Cenník[#Data],MATCH($B190,Cenník[Kód]),4),"")</f>
        <v/>
      </c>
      <c r="F190" s="13" t="str">
        <f t="shared" si="2"/>
        <v/>
      </c>
      <c r="G190" s="5"/>
    </row>
    <row r="191" spans="1:7" x14ac:dyDescent="0.25">
      <c r="A191" s="9">
        <v>183</v>
      </c>
      <c r="B191" s="10" t="str">
        <f>IFERROR(INDEX(Výskyt[[poradie]:[kód-P]],MATCH(A191,Výskyt[poradie],0),2),"")</f>
        <v/>
      </c>
      <c r="C191" s="10" t="str">
        <f>IFERROR(INDEX(Cenník[#Data],MATCH($B191,Cenník[Kód]),2),"")</f>
        <v/>
      </c>
      <c r="D191" s="11" t="str">
        <f>IFERROR(INDEX(Výskyt[[Kód]:[ks]],MATCH(B191,Výskyt[Kód]),2),"")</f>
        <v/>
      </c>
      <c r="E191" s="12" t="str">
        <f>IFERROR(INDEX(Cenník[#Data],MATCH($B191,Cenník[Kód]),4),"")</f>
        <v/>
      </c>
      <c r="F191" s="13" t="str">
        <f t="shared" si="2"/>
        <v/>
      </c>
      <c r="G191" s="5"/>
    </row>
    <row r="192" spans="1:7" x14ac:dyDescent="0.25">
      <c r="A192" s="9">
        <v>184</v>
      </c>
      <c r="B192" s="10" t="str">
        <f>IFERROR(INDEX(Výskyt[[poradie]:[kód-P]],MATCH(A192,Výskyt[poradie],0),2),"")</f>
        <v/>
      </c>
      <c r="C192" s="10" t="str">
        <f>IFERROR(INDEX(Cenník[#Data],MATCH($B192,Cenník[Kód]),2),"")</f>
        <v/>
      </c>
      <c r="D192" s="11" t="str">
        <f>IFERROR(INDEX(Výskyt[[Kód]:[ks]],MATCH(B192,Výskyt[Kód]),2),"")</f>
        <v/>
      </c>
      <c r="E192" s="12" t="str">
        <f>IFERROR(INDEX(Cenník[#Data],MATCH($B192,Cenník[Kód]),4),"")</f>
        <v/>
      </c>
      <c r="F192" s="13" t="str">
        <f t="shared" si="2"/>
        <v/>
      </c>
      <c r="G192" s="5"/>
    </row>
    <row r="193" spans="1:7" x14ac:dyDescent="0.25">
      <c r="A193" s="9">
        <v>185</v>
      </c>
      <c r="B193" s="10" t="str">
        <f>IFERROR(INDEX(Výskyt[[poradie]:[kód-P]],MATCH(A193,Výskyt[poradie],0),2),"")</f>
        <v/>
      </c>
      <c r="C193" s="10" t="str">
        <f>IFERROR(INDEX(Cenník[#Data],MATCH($B193,Cenník[Kód]),2),"")</f>
        <v/>
      </c>
      <c r="D193" s="11" t="str">
        <f>IFERROR(INDEX(Výskyt[[Kód]:[ks]],MATCH(B193,Výskyt[Kód]),2),"")</f>
        <v/>
      </c>
      <c r="E193" s="12" t="str">
        <f>IFERROR(INDEX(Cenník[#Data],MATCH($B193,Cenník[Kód]),4),"")</f>
        <v/>
      </c>
      <c r="F193" s="13" t="str">
        <f t="shared" si="2"/>
        <v/>
      </c>
      <c r="G193" s="5"/>
    </row>
    <row r="194" spans="1:7" x14ac:dyDescent="0.25">
      <c r="A194" s="9">
        <v>186</v>
      </c>
      <c r="B194" s="10" t="str">
        <f>IFERROR(INDEX(Výskyt[[poradie]:[kód-P]],MATCH(A194,Výskyt[poradie],0),2),"")</f>
        <v/>
      </c>
      <c r="C194" s="10" t="str">
        <f>IFERROR(INDEX(Cenník[#Data],MATCH($B194,Cenník[Kód]),2),"")</f>
        <v/>
      </c>
      <c r="D194" s="11" t="str">
        <f>IFERROR(INDEX(Výskyt[[Kód]:[ks]],MATCH(B194,Výskyt[Kód]),2),"")</f>
        <v/>
      </c>
      <c r="E194" s="12" t="str">
        <f>IFERROR(INDEX(Cenník[#Data],MATCH($B194,Cenník[Kód]),4),"")</f>
        <v/>
      </c>
      <c r="F194" s="13" t="str">
        <f t="shared" si="2"/>
        <v/>
      </c>
      <c r="G194" s="5"/>
    </row>
    <row r="195" spans="1:7" x14ac:dyDescent="0.25">
      <c r="A195" s="9">
        <v>187</v>
      </c>
      <c r="B195" s="10" t="str">
        <f>IFERROR(INDEX(Výskyt[[poradie]:[kód-P]],MATCH(A195,Výskyt[poradie],0),2),"")</f>
        <v/>
      </c>
      <c r="C195" s="10" t="str">
        <f>IFERROR(INDEX(Cenník[#Data],MATCH($B195,Cenník[Kód]),2),"")</f>
        <v/>
      </c>
      <c r="D195" s="11" t="str">
        <f>IFERROR(INDEX(Výskyt[[Kód]:[ks]],MATCH(B195,Výskyt[Kód]),2),"")</f>
        <v/>
      </c>
      <c r="E195" s="12" t="str">
        <f>IFERROR(INDEX(Cenník[#Data],MATCH($B195,Cenník[Kód]),4),"")</f>
        <v/>
      </c>
      <c r="F195" s="13" t="str">
        <f t="shared" si="2"/>
        <v/>
      </c>
      <c r="G195" s="5"/>
    </row>
    <row r="196" spans="1:7" x14ac:dyDescent="0.25">
      <c r="A196" s="9">
        <v>188</v>
      </c>
      <c r="B196" s="10" t="str">
        <f>IFERROR(INDEX(Výskyt[[poradie]:[kód-P]],MATCH(A196,Výskyt[poradie],0),2),"")</f>
        <v/>
      </c>
      <c r="C196" s="10" t="str">
        <f>IFERROR(INDEX(Cenník[#Data],MATCH($B196,Cenník[Kód]),2),"")</f>
        <v/>
      </c>
      <c r="D196" s="11" t="str">
        <f>IFERROR(INDEX(Výskyt[[Kód]:[ks]],MATCH(B196,Výskyt[Kód]),2),"")</f>
        <v/>
      </c>
      <c r="E196" s="12" t="str">
        <f>IFERROR(INDEX(Cenník[#Data],MATCH($B196,Cenník[Kód]),4),"")</f>
        <v/>
      </c>
      <c r="F196" s="13" t="str">
        <f t="shared" si="2"/>
        <v/>
      </c>
      <c r="G196" s="5"/>
    </row>
    <row r="197" spans="1:7" x14ac:dyDescent="0.25">
      <c r="A197" s="9">
        <v>189</v>
      </c>
      <c r="B197" s="10" t="str">
        <f>IFERROR(INDEX(Výskyt[[poradie]:[kód-P]],MATCH(A197,Výskyt[poradie],0),2),"")</f>
        <v/>
      </c>
      <c r="C197" s="10" t="str">
        <f>IFERROR(INDEX(Cenník[#Data],MATCH($B197,Cenník[Kód]),2),"")</f>
        <v/>
      </c>
      <c r="D197" s="11" t="str">
        <f>IFERROR(INDEX(Výskyt[[Kód]:[ks]],MATCH(B197,Výskyt[Kód]),2),"")</f>
        <v/>
      </c>
      <c r="E197" s="12" t="str">
        <f>IFERROR(INDEX(Cenník[#Data],MATCH($B197,Cenník[Kód]),4),"")</f>
        <v/>
      </c>
      <c r="F197" s="13" t="str">
        <f t="shared" si="2"/>
        <v/>
      </c>
      <c r="G197" s="5"/>
    </row>
    <row r="198" spans="1:7" x14ac:dyDescent="0.25">
      <c r="A198" s="9">
        <v>190</v>
      </c>
      <c r="B198" s="10" t="str">
        <f>IFERROR(INDEX(Výskyt[[poradie]:[kód-P]],MATCH(A198,Výskyt[poradie],0),2),"")</f>
        <v/>
      </c>
      <c r="C198" s="10" t="str">
        <f>IFERROR(INDEX(Cenník[#Data],MATCH($B198,Cenník[Kód]),2),"")</f>
        <v/>
      </c>
      <c r="D198" s="11" t="str">
        <f>IFERROR(INDEX(Výskyt[[Kód]:[ks]],MATCH(B198,Výskyt[Kód]),2),"")</f>
        <v/>
      </c>
      <c r="E198" s="12" t="str">
        <f>IFERROR(INDEX(Cenník[#Data],MATCH($B198,Cenník[Kód]),4),"")</f>
        <v/>
      </c>
      <c r="F198" s="13" t="str">
        <f t="shared" si="2"/>
        <v/>
      </c>
      <c r="G198" s="5"/>
    </row>
    <row r="199" spans="1:7" x14ac:dyDescent="0.25">
      <c r="A199" s="9">
        <v>191</v>
      </c>
      <c r="B199" s="10" t="str">
        <f>IFERROR(INDEX(Výskyt[[poradie]:[kód-P]],MATCH(A199,Výskyt[poradie],0),2),"")</f>
        <v/>
      </c>
      <c r="C199" s="10" t="str">
        <f>IFERROR(INDEX(Cenník[#Data],MATCH($B199,Cenník[Kód]),2),"")</f>
        <v/>
      </c>
      <c r="D199" s="11" t="str">
        <f>IFERROR(INDEX(Výskyt[[Kód]:[ks]],MATCH(B199,Výskyt[Kód]),2),"")</f>
        <v/>
      </c>
      <c r="E199" s="12" t="str">
        <f>IFERROR(INDEX(Cenník[#Data],MATCH($B199,Cenník[Kód]),4),"")</f>
        <v/>
      </c>
      <c r="F199" s="13" t="str">
        <f t="shared" si="2"/>
        <v/>
      </c>
      <c r="G199" s="5"/>
    </row>
    <row r="200" spans="1:7" x14ac:dyDescent="0.25">
      <c r="A200" s="9">
        <v>192</v>
      </c>
      <c r="B200" s="10" t="str">
        <f>IFERROR(INDEX(Výskyt[[poradie]:[kód-P]],MATCH(A200,Výskyt[poradie],0),2),"")</f>
        <v/>
      </c>
      <c r="C200" s="10" t="str">
        <f>IFERROR(INDEX(Cenník[#Data],MATCH($B200,Cenník[Kód]),2),"")</f>
        <v/>
      </c>
      <c r="D200" s="11" t="str">
        <f>IFERROR(INDEX(Výskyt[[Kód]:[ks]],MATCH(B200,Výskyt[Kód]),2),"")</f>
        <v/>
      </c>
      <c r="E200" s="12" t="str">
        <f>IFERROR(INDEX(Cenník[#Data],MATCH($B200,Cenník[Kód]),4),"")</f>
        <v/>
      </c>
      <c r="F200" s="13" t="str">
        <f t="shared" si="2"/>
        <v/>
      </c>
      <c r="G200" s="5"/>
    </row>
    <row r="201" spans="1:7" x14ac:dyDescent="0.25">
      <c r="A201" s="9">
        <v>193</v>
      </c>
      <c r="B201" s="10" t="str">
        <f>IFERROR(INDEX(Výskyt[[poradie]:[kód-P]],MATCH(A201,Výskyt[poradie],0),2),"")</f>
        <v/>
      </c>
      <c r="C201" s="10" t="str">
        <f>IFERROR(INDEX(Cenník[#Data],MATCH($B201,Cenník[Kód]),2),"")</f>
        <v/>
      </c>
      <c r="D201" s="11" t="str">
        <f>IFERROR(INDEX(Výskyt[[Kód]:[ks]],MATCH(B201,Výskyt[Kód]),2),"")</f>
        <v/>
      </c>
      <c r="E201" s="12" t="str">
        <f>IFERROR(INDEX(Cenník[#Data],MATCH($B201,Cenník[Kód]),4),"")</f>
        <v/>
      </c>
      <c r="F201" s="13" t="str">
        <f t="shared" si="2"/>
        <v/>
      </c>
      <c r="G201" s="5"/>
    </row>
    <row r="202" spans="1:7" x14ac:dyDescent="0.25">
      <c r="A202" s="9">
        <v>194</v>
      </c>
      <c r="B202" s="10" t="str">
        <f>IFERROR(INDEX(Výskyt[[poradie]:[kód-P]],MATCH(A202,Výskyt[poradie],0),2),"")</f>
        <v/>
      </c>
      <c r="C202" s="10" t="str">
        <f>IFERROR(INDEX(Cenník[#Data],MATCH($B202,Cenník[Kód]),2),"")</f>
        <v/>
      </c>
      <c r="D202" s="11" t="str">
        <f>IFERROR(INDEX(Výskyt[[Kód]:[ks]],MATCH(B202,Výskyt[Kód]),2),"")</f>
        <v/>
      </c>
      <c r="E202" s="12" t="str">
        <f>IFERROR(INDEX(Cenník[#Data],MATCH($B202,Cenník[Kód]),4),"")</f>
        <v/>
      </c>
      <c r="F202" s="13" t="str">
        <f t="shared" ref="F202:F265" si="3">IFERROR(D202*E202,"")</f>
        <v/>
      </c>
      <c r="G202" s="5"/>
    </row>
    <row r="203" spans="1:7" x14ac:dyDescent="0.25">
      <c r="A203" s="9">
        <v>195</v>
      </c>
      <c r="B203" s="10" t="str">
        <f>IFERROR(INDEX(Výskyt[[poradie]:[kód-P]],MATCH(A203,Výskyt[poradie],0),2),"")</f>
        <v/>
      </c>
      <c r="C203" s="10" t="str">
        <f>IFERROR(INDEX(Cenník[#Data],MATCH($B203,Cenník[Kód]),2),"")</f>
        <v/>
      </c>
      <c r="D203" s="11" t="str">
        <f>IFERROR(INDEX(Výskyt[[Kód]:[ks]],MATCH(B203,Výskyt[Kód]),2),"")</f>
        <v/>
      </c>
      <c r="E203" s="12" t="str">
        <f>IFERROR(INDEX(Cenník[#Data],MATCH($B203,Cenník[Kód]),4),"")</f>
        <v/>
      </c>
      <c r="F203" s="13" t="str">
        <f t="shared" si="3"/>
        <v/>
      </c>
      <c r="G203" s="5"/>
    </row>
    <row r="204" spans="1:7" x14ac:dyDescent="0.25">
      <c r="A204" s="9">
        <v>196</v>
      </c>
      <c r="B204" s="10" t="str">
        <f>IFERROR(INDEX(Výskyt[[poradie]:[kód-P]],MATCH(A204,Výskyt[poradie],0),2),"")</f>
        <v/>
      </c>
      <c r="C204" s="10" t="str">
        <f>IFERROR(INDEX(Cenník[#Data],MATCH($B204,Cenník[Kód]),2),"")</f>
        <v/>
      </c>
      <c r="D204" s="11" t="str">
        <f>IFERROR(INDEX(Výskyt[[Kód]:[ks]],MATCH(B204,Výskyt[Kód]),2),"")</f>
        <v/>
      </c>
      <c r="E204" s="12" t="str">
        <f>IFERROR(INDEX(Cenník[#Data],MATCH($B204,Cenník[Kód]),4),"")</f>
        <v/>
      </c>
      <c r="F204" s="13" t="str">
        <f t="shared" si="3"/>
        <v/>
      </c>
      <c r="G204" s="5"/>
    </row>
    <row r="205" spans="1:7" x14ac:dyDescent="0.25">
      <c r="A205" s="9">
        <v>197</v>
      </c>
      <c r="B205" s="10" t="str">
        <f>IFERROR(INDEX(Výskyt[[poradie]:[kód-P]],MATCH(A205,Výskyt[poradie],0),2),"")</f>
        <v/>
      </c>
      <c r="C205" s="10" t="str">
        <f>IFERROR(INDEX(Cenník[#Data],MATCH($B205,Cenník[Kód]),2),"")</f>
        <v/>
      </c>
      <c r="D205" s="11" t="str">
        <f>IFERROR(INDEX(Výskyt[[Kód]:[ks]],MATCH(B205,Výskyt[Kód]),2),"")</f>
        <v/>
      </c>
      <c r="E205" s="12" t="str">
        <f>IFERROR(INDEX(Cenník[#Data],MATCH($B205,Cenník[Kód]),4),"")</f>
        <v/>
      </c>
      <c r="F205" s="13" t="str">
        <f t="shared" si="3"/>
        <v/>
      </c>
      <c r="G205" s="5"/>
    </row>
    <row r="206" spans="1:7" x14ac:dyDescent="0.25">
      <c r="A206" s="9">
        <v>198</v>
      </c>
      <c r="B206" s="10" t="str">
        <f>IFERROR(INDEX(Výskyt[[poradie]:[kód-P]],MATCH(A206,Výskyt[poradie],0),2),"")</f>
        <v/>
      </c>
      <c r="C206" s="10" t="str">
        <f>IFERROR(INDEX(Cenník[#Data],MATCH($B206,Cenník[Kód]),2),"")</f>
        <v/>
      </c>
      <c r="D206" s="11" t="str">
        <f>IFERROR(INDEX(Výskyt[[Kód]:[ks]],MATCH(B206,Výskyt[Kód]),2),"")</f>
        <v/>
      </c>
      <c r="E206" s="12" t="str">
        <f>IFERROR(INDEX(Cenník[#Data],MATCH($B206,Cenník[Kód]),4),"")</f>
        <v/>
      </c>
      <c r="F206" s="13" t="str">
        <f t="shared" si="3"/>
        <v/>
      </c>
      <c r="G206" s="5"/>
    </row>
    <row r="207" spans="1:7" x14ac:dyDescent="0.25">
      <c r="A207" s="9">
        <v>199</v>
      </c>
      <c r="B207" s="10" t="str">
        <f>IFERROR(INDEX(Výskyt[[poradie]:[kód-P]],MATCH(A207,Výskyt[poradie],0),2),"")</f>
        <v/>
      </c>
      <c r="C207" s="10" t="str">
        <f>IFERROR(INDEX(Cenník[#Data],MATCH($B207,Cenník[Kód]),2),"")</f>
        <v/>
      </c>
      <c r="D207" s="11" t="str">
        <f>IFERROR(INDEX(Výskyt[[Kód]:[ks]],MATCH(B207,Výskyt[Kód]),2),"")</f>
        <v/>
      </c>
      <c r="E207" s="12" t="str">
        <f>IFERROR(INDEX(Cenník[#Data],MATCH($B207,Cenník[Kód]),4),"")</f>
        <v/>
      </c>
      <c r="F207" s="13" t="str">
        <f t="shared" si="3"/>
        <v/>
      </c>
      <c r="G207" s="5"/>
    </row>
    <row r="208" spans="1:7" x14ac:dyDescent="0.25">
      <c r="A208" s="9">
        <v>200</v>
      </c>
      <c r="B208" s="10" t="str">
        <f>IFERROR(INDEX(Výskyt[[poradie]:[kód-P]],MATCH(A208,Výskyt[poradie],0),2),"")</f>
        <v/>
      </c>
      <c r="C208" s="10" t="str">
        <f>IFERROR(INDEX(Cenník[#Data],MATCH($B208,Cenník[Kód]),2),"")</f>
        <v/>
      </c>
      <c r="D208" s="11" t="str">
        <f>IFERROR(INDEX(Výskyt[[Kód]:[ks]],MATCH(B208,Výskyt[Kód]),2),"")</f>
        <v/>
      </c>
      <c r="E208" s="12" t="str">
        <f>IFERROR(INDEX(Cenník[#Data],MATCH($B208,Cenník[Kód]),4),"")</f>
        <v/>
      </c>
      <c r="F208" s="13" t="str">
        <f t="shared" si="3"/>
        <v/>
      </c>
      <c r="G208" s="5"/>
    </row>
    <row r="209" spans="1:7" x14ac:dyDescent="0.25">
      <c r="A209" s="9">
        <v>201</v>
      </c>
      <c r="B209" s="10" t="str">
        <f>IFERROR(INDEX(Výskyt[[poradie]:[kód-P]],MATCH(A209,Výskyt[poradie],0),2),"")</f>
        <v/>
      </c>
      <c r="C209" s="10" t="str">
        <f>IFERROR(INDEX(Cenník[#Data],MATCH($B209,Cenník[Kód]),2),"")</f>
        <v/>
      </c>
      <c r="D209" s="11" t="str">
        <f>IFERROR(INDEX(Výskyt[[Kód]:[ks]],MATCH(B209,Výskyt[Kód]),2),"")</f>
        <v/>
      </c>
      <c r="E209" s="12" t="str">
        <f>IFERROR(INDEX(Cenník[#Data],MATCH($B209,Cenník[Kód]),4),"")</f>
        <v/>
      </c>
      <c r="F209" s="13" t="str">
        <f t="shared" si="3"/>
        <v/>
      </c>
      <c r="G209" s="5"/>
    </row>
    <row r="210" spans="1:7" x14ac:dyDescent="0.25">
      <c r="A210" s="9">
        <v>202</v>
      </c>
      <c r="B210" s="10" t="str">
        <f>IFERROR(INDEX(Výskyt[[poradie]:[kód-P]],MATCH(A210,Výskyt[poradie],0),2),"")</f>
        <v/>
      </c>
      <c r="C210" s="10" t="str">
        <f>IFERROR(INDEX(Cenník[#Data],MATCH($B210,Cenník[Kód]),2),"")</f>
        <v/>
      </c>
      <c r="D210" s="11" t="str">
        <f>IFERROR(INDEX(Výskyt[[Kód]:[ks]],MATCH(B210,Výskyt[Kód]),2),"")</f>
        <v/>
      </c>
      <c r="E210" s="12" t="str">
        <f>IFERROR(INDEX(Cenník[#Data],MATCH($B210,Cenník[Kód]),4),"")</f>
        <v/>
      </c>
      <c r="F210" s="13" t="str">
        <f t="shared" si="3"/>
        <v/>
      </c>
      <c r="G210" s="5"/>
    </row>
    <row r="211" spans="1:7" x14ac:dyDescent="0.25">
      <c r="A211" s="9">
        <v>203</v>
      </c>
      <c r="B211" s="10" t="str">
        <f>IFERROR(INDEX(Výskyt[[poradie]:[kód-P]],MATCH(A211,Výskyt[poradie],0),2),"")</f>
        <v/>
      </c>
      <c r="C211" s="10" t="str">
        <f>IFERROR(INDEX(Cenník[#Data],MATCH($B211,Cenník[Kód]),2),"")</f>
        <v/>
      </c>
      <c r="D211" s="11" t="str">
        <f>IFERROR(INDEX(Výskyt[[Kód]:[ks]],MATCH(B211,Výskyt[Kód]),2),"")</f>
        <v/>
      </c>
      <c r="E211" s="12" t="str">
        <f>IFERROR(INDEX(Cenník[#Data],MATCH($B211,Cenník[Kód]),4),"")</f>
        <v/>
      </c>
      <c r="F211" s="13" t="str">
        <f t="shared" si="3"/>
        <v/>
      </c>
      <c r="G211" s="5"/>
    </row>
    <row r="212" spans="1:7" x14ac:dyDescent="0.25">
      <c r="A212" s="9">
        <v>204</v>
      </c>
      <c r="B212" s="10" t="str">
        <f>IFERROR(INDEX(Výskyt[[poradie]:[kód-P]],MATCH(A212,Výskyt[poradie],0),2),"")</f>
        <v/>
      </c>
      <c r="C212" s="10" t="str">
        <f>IFERROR(INDEX(Cenník[#Data],MATCH($B212,Cenník[Kód]),2),"")</f>
        <v/>
      </c>
      <c r="D212" s="11" t="str">
        <f>IFERROR(INDEX(Výskyt[[Kód]:[ks]],MATCH(B212,Výskyt[Kód]),2),"")</f>
        <v/>
      </c>
      <c r="E212" s="12" t="str">
        <f>IFERROR(INDEX(Cenník[#Data],MATCH($B212,Cenník[Kód]),4),"")</f>
        <v/>
      </c>
      <c r="F212" s="13" t="str">
        <f t="shared" si="3"/>
        <v/>
      </c>
      <c r="G212" s="5"/>
    </row>
    <row r="213" spans="1:7" x14ac:dyDescent="0.25">
      <c r="A213" s="9">
        <v>205</v>
      </c>
      <c r="B213" s="10" t="str">
        <f>IFERROR(INDEX(Výskyt[[poradie]:[kód-P]],MATCH(A213,Výskyt[poradie],0),2),"")</f>
        <v/>
      </c>
      <c r="C213" s="10" t="str">
        <f>IFERROR(INDEX(Cenník[#Data],MATCH($B213,Cenník[Kód]),2),"")</f>
        <v/>
      </c>
      <c r="D213" s="11" t="str">
        <f>IFERROR(INDEX(Výskyt[[Kód]:[ks]],MATCH(B213,Výskyt[Kód]),2),"")</f>
        <v/>
      </c>
      <c r="E213" s="12" t="str">
        <f>IFERROR(INDEX(Cenník[#Data],MATCH($B213,Cenník[Kód]),4),"")</f>
        <v/>
      </c>
      <c r="F213" s="13" t="str">
        <f t="shared" si="3"/>
        <v/>
      </c>
      <c r="G213" s="5"/>
    </row>
    <row r="214" spans="1:7" x14ac:dyDescent="0.25">
      <c r="A214" s="9">
        <v>206</v>
      </c>
      <c r="B214" s="10" t="str">
        <f>IFERROR(INDEX(Výskyt[[poradie]:[kód-P]],MATCH(A214,Výskyt[poradie],0),2),"")</f>
        <v/>
      </c>
      <c r="C214" s="10" t="str">
        <f>IFERROR(INDEX(Cenník[#Data],MATCH($B214,Cenník[Kód]),2),"")</f>
        <v/>
      </c>
      <c r="D214" s="11" t="str">
        <f>IFERROR(INDEX(Výskyt[[Kód]:[ks]],MATCH(B214,Výskyt[Kód]),2),"")</f>
        <v/>
      </c>
      <c r="E214" s="12" t="str">
        <f>IFERROR(INDEX(Cenník[#Data],MATCH($B214,Cenník[Kód]),4),"")</f>
        <v/>
      </c>
      <c r="F214" s="13" t="str">
        <f t="shared" si="3"/>
        <v/>
      </c>
      <c r="G214" s="5"/>
    </row>
    <row r="215" spans="1:7" x14ac:dyDescent="0.25">
      <c r="A215" s="9">
        <v>207</v>
      </c>
      <c r="B215" s="10" t="str">
        <f>IFERROR(INDEX(Výskyt[[poradie]:[kód-P]],MATCH(A215,Výskyt[poradie],0),2),"")</f>
        <v/>
      </c>
      <c r="C215" s="10" t="str">
        <f>IFERROR(INDEX(Cenník[#Data],MATCH($B215,Cenník[Kód]),2),"")</f>
        <v/>
      </c>
      <c r="D215" s="11" t="str">
        <f>IFERROR(INDEX(Výskyt[[Kód]:[ks]],MATCH(B215,Výskyt[Kód]),2),"")</f>
        <v/>
      </c>
      <c r="E215" s="12" t="str">
        <f>IFERROR(INDEX(Cenník[#Data],MATCH($B215,Cenník[Kód]),4),"")</f>
        <v/>
      </c>
      <c r="F215" s="13" t="str">
        <f t="shared" si="3"/>
        <v/>
      </c>
      <c r="G215" s="5"/>
    </row>
    <row r="216" spans="1:7" x14ac:dyDescent="0.25">
      <c r="A216" s="9">
        <v>208</v>
      </c>
      <c r="B216" s="10" t="str">
        <f>IFERROR(INDEX(Výskyt[[poradie]:[kód-P]],MATCH(A216,Výskyt[poradie],0),2),"")</f>
        <v/>
      </c>
      <c r="C216" s="10" t="str">
        <f>IFERROR(INDEX(Cenník[#Data],MATCH($B216,Cenník[Kód]),2),"")</f>
        <v/>
      </c>
      <c r="D216" s="11" t="str">
        <f>IFERROR(INDEX(Výskyt[[Kód]:[ks]],MATCH(B216,Výskyt[Kód]),2),"")</f>
        <v/>
      </c>
      <c r="E216" s="12" t="str">
        <f>IFERROR(INDEX(Cenník[#Data],MATCH($B216,Cenník[Kód]),4),"")</f>
        <v/>
      </c>
      <c r="F216" s="13" t="str">
        <f t="shared" si="3"/>
        <v/>
      </c>
      <c r="G216" s="5"/>
    </row>
    <row r="217" spans="1:7" x14ac:dyDescent="0.25">
      <c r="A217" s="9">
        <v>209</v>
      </c>
      <c r="B217" s="10" t="str">
        <f>IFERROR(INDEX(Výskyt[[poradie]:[kód-P]],MATCH(A217,Výskyt[poradie],0),2),"")</f>
        <v/>
      </c>
      <c r="C217" s="10" t="str">
        <f>IFERROR(INDEX(Cenník[#Data],MATCH($B217,Cenník[Kód]),2),"")</f>
        <v/>
      </c>
      <c r="D217" s="11" t="str">
        <f>IFERROR(INDEX(Výskyt[[Kód]:[ks]],MATCH(B217,Výskyt[Kód]),2),"")</f>
        <v/>
      </c>
      <c r="E217" s="12" t="str">
        <f>IFERROR(INDEX(Cenník[#Data],MATCH($B217,Cenník[Kód]),4),"")</f>
        <v/>
      </c>
      <c r="F217" s="13" t="str">
        <f t="shared" si="3"/>
        <v/>
      </c>
      <c r="G217" s="5"/>
    </row>
    <row r="218" spans="1:7" x14ac:dyDescent="0.25">
      <c r="A218" s="9">
        <v>210</v>
      </c>
      <c r="B218" s="10" t="str">
        <f>IFERROR(INDEX(Výskyt[[poradie]:[kód-P]],MATCH(A218,Výskyt[poradie],0),2),"")</f>
        <v/>
      </c>
      <c r="C218" s="10" t="str">
        <f>IFERROR(INDEX(Cenník[#Data],MATCH($B218,Cenník[Kód]),2),"")</f>
        <v/>
      </c>
      <c r="D218" s="11" t="str">
        <f>IFERROR(INDEX(Výskyt[[Kód]:[ks]],MATCH(B218,Výskyt[Kód]),2),"")</f>
        <v/>
      </c>
      <c r="E218" s="12" t="str">
        <f>IFERROR(INDEX(Cenník[#Data],MATCH($B218,Cenník[Kód]),4),"")</f>
        <v/>
      </c>
      <c r="F218" s="13" t="str">
        <f t="shared" si="3"/>
        <v/>
      </c>
      <c r="G218" s="5"/>
    </row>
    <row r="219" spans="1:7" x14ac:dyDescent="0.25">
      <c r="A219" s="9">
        <v>211</v>
      </c>
      <c r="B219" s="10" t="str">
        <f>IFERROR(INDEX(Výskyt[[poradie]:[kód-P]],MATCH(A219,Výskyt[poradie],0),2),"")</f>
        <v/>
      </c>
      <c r="C219" s="10" t="str">
        <f>IFERROR(INDEX(Cenník[#Data],MATCH($B219,Cenník[Kód]),2),"")</f>
        <v/>
      </c>
      <c r="D219" s="11" t="str">
        <f>IFERROR(INDEX(Výskyt[[Kód]:[ks]],MATCH(B219,Výskyt[Kód]),2),"")</f>
        <v/>
      </c>
      <c r="E219" s="12" t="str">
        <f>IFERROR(INDEX(Cenník[#Data],MATCH($B219,Cenník[Kód]),4),"")</f>
        <v/>
      </c>
      <c r="F219" s="13" t="str">
        <f t="shared" si="3"/>
        <v/>
      </c>
      <c r="G219" s="5"/>
    </row>
    <row r="220" spans="1:7" x14ac:dyDescent="0.25">
      <c r="A220" s="9">
        <v>212</v>
      </c>
      <c r="B220" s="10" t="str">
        <f>IFERROR(INDEX(Výskyt[[poradie]:[kód-P]],MATCH(A220,Výskyt[poradie],0),2),"")</f>
        <v/>
      </c>
      <c r="C220" s="10" t="str">
        <f>IFERROR(INDEX(Cenník[#Data],MATCH($B220,Cenník[Kód]),2),"")</f>
        <v/>
      </c>
      <c r="D220" s="11" t="str">
        <f>IFERROR(INDEX(Výskyt[[Kód]:[ks]],MATCH(B220,Výskyt[Kód]),2),"")</f>
        <v/>
      </c>
      <c r="E220" s="12" t="str">
        <f>IFERROR(INDEX(Cenník[#Data],MATCH($B220,Cenník[Kód]),4),"")</f>
        <v/>
      </c>
      <c r="F220" s="13" t="str">
        <f t="shared" si="3"/>
        <v/>
      </c>
      <c r="G220" s="5"/>
    </row>
    <row r="221" spans="1:7" x14ac:dyDescent="0.25">
      <c r="A221" s="9">
        <v>213</v>
      </c>
      <c r="B221" s="10" t="str">
        <f>IFERROR(INDEX(Výskyt[[poradie]:[kód-P]],MATCH(A221,Výskyt[poradie],0),2),"")</f>
        <v/>
      </c>
      <c r="C221" s="10" t="str">
        <f>IFERROR(INDEX(Cenník[#Data],MATCH($B221,Cenník[Kód]),2),"")</f>
        <v/>
      </c>
      <c r="D221" s="11" t="str">
        <f>IFERROR(INDEX(Výskyt[[Kód]:[ks]],MATCH(B221,Výskyt[Kód]),2),"")</f>
        <v/>
      </c>
      <c r="E221" s="12" t="str">
        <f>IFERROR(INDEX(Cenník[#Data],MATCH($B221,Cenník[Kód]),4),"")</f>
        <v/>
      </c>
      <c r="F221" s="13" t="str">
        <f t="shared" si="3"/>
        <v/>
      </c>
      <c r="G221" s="5"/>
    </row>
    <row r="222" spans="1:7" x14ac:dyDescent="0.25">
      <c r="A222" s="9">
        <v>214</v>
      </c>
      <c r="B222" s="10" t="str">
        <f>IFERROR(INDEX(Výskyt[[poradie]:[kód-P]],MATCH(A222,Výskyt[poradie],0),2),"")</f>
        <v/>
      </c>
      <c r="C222" s="10" t="str">
        <f>IFERROR(INDEX(Cenník[#Data],MATCH($B222,Cenník[Kód]),2),"")</f>
        <v/>
      </c>
      <c r="D222" s="11" t="str">
        <f>IFERROR(INDEX(Výskyt[[Kód]:[ks]],MATCH(B222,Výskyt[Kód]),2),"")</f>
        <v/>
      </c>
      <c r="E222" s="12" t="str">
        <f>IFERROR(INDEX(Cenník[#Data],MATCH($B222,Cenník[Kód]),4),"")</f>
        <v/>
      </c>
      <c r="F222" s="13" t="str">
        <f t="shared" si="3"/>
        <v/>
      </c>
      <c r="G222" s="5"/>
    </row>
    <row r="223" spans="1:7" x14ac:dyDescent="0.25">
      <c r="A223" s="9">
        <v>215</v>
      </c>
      <c r="B223" s="10" t="str">
        <f>IFERROR(INDEX(Výskyt[[poradie]:[kód-P]],MATCH(A223,Výskyt[poradie],0),2),"")</f>
        <v/>
      </c>
      <c r="C223" s="10" t="str">
        <f>IFERROR(INDEX(Cenník[#Data],MATCH($B223,Cenník[Kód]),2),"")</f>
        <v/>
      </c>
      <c r="D223" s="11" t="str">
        <f>IFERROR(INDEX(Výskyt[[Kód]:[ks]],MATCH(B223,Výskyt[Kód]),2),"")</f>
        <v/>
      </c>
      <c r="E223" s="12" t="str">
        <f>IFERROR(INDEX(Cenník[#Data],MATCH($B223,Cenník[Kód]),4),"")</f>
        <v/>
      </c>
      <c r="F223" s="13" t="str">
        <f t="shared" si="3"/>
        <v/>
      </c>
      <c r="G223" s="5"/>
    </row>
    <row r="224" spans="1:7" x14ac:dyDescent="0.25">
      <c r="A224" s="9">
        <v>216</v>
      </c>
      <c r="B224" s="10" t="str">
        <f>IFERROR(INDEX(Výskyt[[poradie]:[kód-P]],MATCH(A224,Výskyt[poradie],0),2),"")</f>
        <v/>
      </c>
      <c r="C224" s="10" t="str">
        <f>IFERROR(INDEX(Cenník[#Data],MATCH($B224,Cenník[Kód]),2),"")</f>
        <v/>
      </c>
      <c r="D224" s="11" t="str">
        <f>IFERROR(INDEX(Výskyt[[Kód]:[ks]],MATCH(B224,Výskyt[Kód]),2),"")</f>
        <v/>
      </c>
      <c r="E224" s="12" t="str">
        <f>IFERROR(INDEX(Cenník[#Data],MATCH($B224,Cenník[Kód]),4),"")</f>
        <v/>
      </c>
      <c r="F224" s="13" t="str">
        <f t="shared" si="3"/>
        <v/>
      </c>
      <c r="G224" s="5"/>
    </row>
    <row r="225" spans="1:7" x14ac:dyDescent="0.25">
      <c r="A225" s="9">
        <v>217</v>
      </c>
      <c r="B225" s="10" t="str">
        <f>IFERROR(INDEX(Výskyt[[poradie]:[kód-P]],MATCH(A225,Výskyt[poradie],0),2),"")</f>
        <v/>
      </c>
      <c r="C225" s="10" t="str">
        <f>IFERROR(INDEX(Cenník[#Data],MATCH($B225,Cenník[Kód]),2),"")</f>
        <v/>
      </c>
      <c r="D225" s="11" t="str">
        <f>IFERROR(INDEX(Výskyt[[Kód]:[ks]],MATCH(B225,Výskyt[Kód]),2),"")</f>
        <v/>
      </c>
      <c r="E225" s="12" t="str">
        <f>IFERROR(INDEX(Cenník[#Data],MATCH($B225,Cenník[Kód]),4),"")</f>
        <v/>
      </c>
      <c r="F225" s="13" t="str">
        <f t="shared" si="3"/>
        <v/>
      </c>
      <c r="G225" s="5"/>
    </row>
    <row r="226" spans="1:7" x14ac:dyDescent="0.25">
      <c r="A226" s="9">
        <v>218</v>
      </c>
      <c r="B226" s="10" t="str">
        <f>IFERROR(INDEX(Výskyt[[poradie]:[kód-P]],MATCH(A226,Výskyt[poradie],0),2),"")</f>
        <v/>
      </c>
      <c r="C226" s="10" t="str">
        <f>IFERROR(INDEX(Cenník[#Data],MATCH($B226,Cenník[Kód]),2),"")</f>
        <v/>
      </c>
      <c r="D226" s="11" t="str">
        <f>IFERROR(INDEX(Výskyt[[Kód]:[ks]],MATCH(B226,Výskyt[Kód]),2),"")</f>
        <v/>
      </c>
      <c r="E226" s="12" t="str">
        <f>IFERROR(INDEX(Cenník[#Data],MATCH($B226,Cenník[Kód]),4),"")</f>
        <v/>
      </c>
      <c r="F226" s="13" t="str">
        <f t="shared" si="3"/>
        <v/>
      </c>
      <c r="G226" s="5"/>
    </row>
    <row r="227" spans="1:7" x14ac:dyDescent="0.25">
      <c r="A227" s="9">
        <v>219</v>
      </c>
      <c r="B227" s="10" t="str">
        <f>IFERROR(INDEX(Výskyt[[poradie]:[kód-P]],MATCH(A227,Výskyt[poradie],0),2),"")</f>
        <v/>
      </c>
      <c r="C227" s="10" t="str">
        <f>IFERROR(INDEX(Cenník[#Data],MATCH($B227,Cenník[Kód]),2),"")</f>
        <v/>
      </c>
      <c r="D227" s="11" t="str">
        <f>IFERROR(INDEX(Výskyt[[Kód]:[ks]],MATCH(B227,Výskyt[Kód]),2),"")</f>
        <v/>
      </c>
      <c r="E227" s="12" t="str">
        <f>IFERROR(INDEX(Cenník[#Data],MATCH($B227,Cenník[Kód]),4),"")</f>
        <v/>
      </c>
      <c r="F227" s="13" t="str">
        <f t="shared" si="3"/>
        <v/>
      </c>
      <c r="G227" s="5"/>
    </row>
    <row r="228" spans="1:7" x14ac:dyDescent="0.25">
      <c r="A228" s="9">
        <v>220</v>
      </c>
      <c r="B228" s="10" t="str">
        <f>IFERROR(INDEX(Výskyt[[poradie]:[kód-P]],MATCH(A228,Výskyt[poradie],0),2),"")</f>
        <v/>
      </c>
      <c r="C228" s="10" t="str">
        <f>IFERROR(INDEX(Cenník[#Data],MATCH($B228,Cenník[Kód]),2),"")</f>
        <v/>
      </c>
      <c r="D228" s="11" t="str">
        <f>IFERROR(INDEX(Výskyt[[Kód]:[ks]],MATCH(B228,Výskyt[Kód]),2),"")</f>
        <v/>
      </c>
      <c r="E228" s="12" t="str">
        <f>IFERROR(INDEX(Cenník[#Data],MATCH($B228,Cenník[Kód]),4),"")</f>
        <v/>
      </c>
      <c r="F228" s="13" t="str">
        <f t="shared" si="3"/>
        <v/>
      </c>
      <c r="G228" s="5"/>
    </row>
    <row r="229" spans="1:7" x14ac:dyDescent="0.25">
      <c r="A229" s="9">
        <v>221</v>
      </c>
      <c r="B229" s="10" t="str">
        <f>IFERROR(INDEX(Výskyt[[poradie]:[kód-P]],MATCH(A229,Výskyt[poradie],0),2),"")</f>
        <v/>
      </c>
      <c r="C229" s="10" t="str">
        <f>IFERROR(INDEX(Cenník[#Data],MATCH($B229,Cenník[Kód]),2),"")</f>
        <v/>
      </c>
      <c r="D229" s="11" t="str">
        <f>IFERROR(INDEX(Výskyt[[Kód]:[ks]],MATCH(B229,Výskyt[Kód]),2),"")</f>
        <v/>
      </c>
      <c r="E229" s="12" t="str">
        <f>IFERROR(INDEX(Cenník[#Data],MATCH($B229,Cenník[Kód]),4),"")</f>
        <v/>
      </c>
      <c r="F229" s="13" t="str">
        <f t="shared" si="3"/>
        <v/>
      </c>
      <c r="G229" s="5"/>
    </row>
    <row r="230" spans="1:7" x14ac:dyDescent="0.25">
      <c r="A230" s="9">
        <v>222</v>
      </c>
      <c r="B230" s="10" t="str">
        <f>IFERROR(INDEX(Výskyt[[poradie]:[kód-P]],MATCH(A230,Výskyt[poradie],0),2),"")</f>
        <v/>
      </c>
      <c r="C230" s="10" t="str">
        <f>IFERROR(INDEX(Cenník[#Data],MATCH($B230,Cenník[Kód]),2),"")</f>
        <v/>
      </c>
      <c r="D230" s="11" t="str">
        <f>IFERROR(INDEX(Výskyt[[Kód]:[ks]],MATCH(B230,Výskyt[Kód]),2),"")</f>
        <v/>
      </c>
      <c r="E230" s="12" t="str">
        <f>IFERROR(INDEX(Cenník[#Data],MATCH($B230,Cenník[Kód]),4),"")</f>
        <v/>
      </c>
      <c r="F230" s="13" t="str">
        <f t="shared" si="3"/>
        <v/>
      </c>
      <c r="G230" s="5"/>
    </row>
    <row r="231" spans="1:7" x14ac:dyDescent="0.25">
      <c r="A231" s="9">
        <v>223</v>
      </c>
      <c r="B231" s="10" t="str">
        <f>IFERROR(INDEX(Výskyt[[poradie]:[kód-P]],MATCH(A231,Výskyt[poradie],0),2),"")</f>
        <v/>
      </c>
      <c r="C231" s="10" t="str">
        <f>IFERROR(INDEX(Cenník[#Data],MATCH($B231,Cenník[Kód]),2),"")</f>
        <v/>
      </c>
      <c r="D231" s="11" t="str">
        <f>IFERROR(INDEX(Výskyt[[Kód]:[ks]],MATCH(B231,Výskyt[Kód]),2),"")</f>
        <v/>
      </c>
      <c r="E231" s="12" t="str">
        <f>IFERROR(INDEX(Cenník[#Data],MATCH($B231,Cenník[Kód]),4),"")</f>
        <v/>
      </c>
      <c r="F231" s="13" t="str">
        <f t="shared" si="3"/>
        <v/>
      </c>
      <c r="G231" s="5"/>
    </row>
    <row r="232" spans="1:7" x14ac:dyDescent="0.25">
      <c r="A232" s="9">
        <v>224</v>
      </c>
      <c r="B232" s="10" t="str">
        <f>IFERROR(INDEX(Výskyt[[poradie]:[kód-P]],MATCH(A232,Výskyt[poradie],0),2),"")</f>
        <v/>
      </c>
      <c r="C232" s="10" t="str">
        <f>IFERROR(INDEX(Cenník[#Data],MATCH($B232,Cenník[Kód]),2),"")</f>
        <v/>
      </c>
      <c r="D232" s="11" t="str">
        <f>IFERROR(INDEX(Výskyt[[Kód]:[ks]],MATCH(B232,Výskyt[Kód]),2),"")</f>
        <v/>
      </c>
      <c r="E232" s="12" t="str">
        <f>IFERROR(INDEX(Cenník[#Data],MATCH($B232,Cenník[Kód]),4),"")</f>
        <v/>
      </c>
      <c r="F232" s="13" t="str">
        <f t="shared" si="3"/>
        <v/>
      </c>
      <c r="G232" s="5"/>
    </row>
    <row r="233" spans="1:7" x14ac:dyDescent="0.25">
      <c r="A233" s="9">
        <v>225</v>
      </c>
      <c r="B233" s="10" t="str">
        <f>IFERROR(INDEX(Výskyt[[poradie]:[kód-P]],MATCH(A233,Výskyt[poradie],0),2),"")</f>
        <v/>
      </c>
      <c r="C233" s="10" t="str">
        <f>IFERROR(INDEX(Cenník[#Data],MATCH($B233,Cenník[Kód]),2),"")</f>
        <v/>
      </c>
      <c r="D233" s="11" t="str">
        <f>IFERROR(INDEX(Výskyt[[Kód]:[ks]],MATCH(B233,Výskyt[Kód]),2),"")</f>
        <v/>
      </c>
      <c r="E233" s="12" t="str">
        <f>IFERROR(INDEX(Cenník[#Data],MATCH($B233,Cenník[Kód]),4),"")</f>
        <v/>
      </c>
      <c r="F233" s="13" t="str">
        <f t="shared" si="3"/>
        <v/>
      </c>
      <c r="G233" s="5"/>
    </row>
    <row r="234" spans="1:7" x14ac:dyDescent="0.25">
      <c r="A234" s="9">
        <v>226</v>
      </c>
      <c r="B234" s="10" t="str">
        <f>IFERROR(INDEX(Výskyt[[poradie]:[kód-P]],MATCH(A234,Výskyt[poradie],0),2),"")</f>
        <v/>
      </c>
      <c r="C234" s="10" t="str">
        <f>IFERROR(INDEX(Cenník[#Data],MATCH($B234,Cenník[Kód]),2),"")</f>
        <v/>
      </c>
      <c r="D234" s="11" t="str">
        <f>IFERROR(INDEX(Výskyt[[Kód]:[ks]],MATCH(B234,Výskyt[Kód]),2),"")</f>
        <v/>
      </c>
      <c r="E234" s="12" t="str">
        <f>IFERROR(INDEX(Cenník[#Data],MATCH($B234,Cenník[Kód]),4),"")</f>
        <v/>
      </c>
      <c r="F234" s="13" t="str">
        <f t="shared" si="3"/>
        <v/>
      </c>
      <c r="G234" s="5"/>
    </row>
    <row r="235" spans="1:7" x14ac:dyDescent="0.25">
      <c r="A235" s="9">
        <v>227</v>
      </c>
      <c r="B235" s="10" t="str">
        <f>IFERROR(INDEX(Výskyt[[poradie]:[kód-P]],MATCH(A235,Výskyt[poradie],0),2),"")</f>
        <v/>
      </c>
      <c r="C235" s="10" t="str">
        <f>IFERROR(INDEX(Cenník[#Data],MATCH($B235,Cenník[Kód]),2),"")</f>
        <v/>
      </c>
      <c r="D235" s="11" t="str">
        <f>IFERROR(INDEX(Výskyt[[Kód]:[ks]],MATCH(B235,Výskyt[Kód]),2),"")</f>
        <v/>
      </c>
      <c r="E235" s="12" t="str">
        <f>IFERROR(INDEX(Cenník[#Data],MATCH($B235,Cenník[Kód]),4),"")</f>
        <v/>
      </c>
      <c r="F235" s="13" t="str">
        <f t="shared" si="3"/>
        <v/>
      </c>
      <c r="G235" s="5"/>
    </row>
    <row r="236" spans="1:7" x14ac:dyDescent="0.25">
      <c r="A236" s="9">
        <v>228</v>
      </c>
      <c r="B236" s="10" t="str">
        <f>IFERROR(INDEX(Výskyt[[poradie]:[kód-P]],MATCH(A236,Výskyt[poradie],0),2),"")</f>
        <v/>
      </c>
      <c r="C236" s="10" t="str">
        <f>IFERROR(INDEX(Cenník[#Data],MATCH($B236,Cenník[Kód]),2),"")</f>
        <v/>
      </c>
      <c r="D236" s="11" t="str">
        <f>IFERROR(INDEX(Výskyt[[Kód]:[ks]],MATCH(B236,Výskyt[Kód]),2),"")</f>
        <v/>
      </c>
      <c r="E236" s="12" t="str">
        <f>IFERROR(INDEX(Cenník[#Data],MATCH($B236,Cenník[Kód]),4),"")</f>
        <v/>
      </c>
      <c r="F236" s="13" t="str">
        <f t="shared" si="3"/>
        <v/>
      </c>
      <c r="G236" s="5"/>
    </row>
    <row r="237" spans="1:7" x14ac:dyDescent="0.25">
      <c r="A237" s="9">
        <v>229</v>
      </c>
      <c r="B237" s="10" t="str">
        <f>IFERROR(INDEX(Výskyt[[poradie]:[kód-P]],MATCH(A237,Výskyt[poradie],0),2),"")</f>
        <v/>
      </c>
      <c r="C237" s="10" t="str">
        <f>IFERROR(INDEX(Cenník[#Data],MATCH($B237,Cenník[Kód]),2),"")</f>
        <v/>
      </c>
      <c r="D237" s="11" t="str">
        <f>IFERROR(INDEX(Výskyt[[Kód]:[ks]],MATCH(B237,Výskyt[Kód]),2),"")</f>
        <v/>
      </c>
      <c r="E237" s="12" t="str">
        <f>IFERROR(INDEX(Cenník[#Data],MATCH($B237,Cenník[Kód]),4),"")</f>
        <v/>
      </c>
      <c r="F237" s="13" t="str">
        <f t="shared" si="3"/>
        <v/>
      </c>
      <c r="G237" s="5"/>
    </row>
    <row r="238" spans="1:7" x14ac:dyDescent="0.25">
      <c r="A238" s="9">
        <v>230</v>
      </c>
      <c r="B238" s="10" t="str">
        <f>IFERROR(INDEX(Výskyt[[poradie]:[kód-P]],MATCH(A238,Výskyt[poradie],0),2),"")</f>
        <v/>
      </c>
      <c r="C238" s="10" t="str">
        <f>IFERROR(INDEX(Cenník[#Data],MATCH($B238,Cenník[Kód]),2),"")</f>
        <v/>
      </c>
      <c r="D238" s="11" t="str">
        <f>IFERROR(INDEX(Výskyt[[Kód]:[ks]],MATCH(B238,Výskyt[Kód]),2),"")</f>
        <v/>
      </c>
      <c r="E238" s="12" t="str">
        <f>IFERROR(INDEX(Cenník[#Data],MATCH($B238,Cenník[Kód]),4),"")</f>
        <v/>
      </c>
      <c r="F238" s="13" t="str">
        <f t="shared" si="3"/>
        <v/>
      </c>
      <c r="G238" s="5"/>
    </row>
    <row r="239" spans="1:7" x14ac:dyDescent="0.25">
      <c r="A239" s="9">
        <v>231</v>
      </c>
      <c r="B239" s="10" t="str">
        <f>IFERROR(INDEX(Výskyt[[poradie]:[kód-P]],MATCH(A239,Výskyt[poradie],0),2),"")</f>
        <v/>
      </c>
      <c r="C239" s="10" t="str">
        <f>IFERROR(INDEX(Cenník[#Data],MATCH($B239,Cenník[Kód]),2),"")</f>
        <v/>
      </c>
      <c r="D239" s="11" t="str">
        <f>IFERROR(INDEX(Výskyt[[Kód]:[ks]],MATCH(B239,Výskyt[Kód]),2),"")</f>
        <v/>
      </c>
      <c r="E239" s="12" t="str">
        <f>IFERROR(INDEX(Cenník[#Data],MATCH($B239,Cenník[Kód]),4),"")</f>
        <v/>
      </c>
      <c r="F239" s="13" t="str">
        <f t="shared" si="3"/>
        <v/>
      </c>
      <c r="G239" s="5"/>
    </row>
    <row r="240" spans="1:7" x14ac:dyDescent="0.25">
      <c r="A240" s="9">
        <v>232</v>
      </c>
      <c r="B240" s="10" t="str">
        <f>IFERROR(INDEX(Výskyt[[poradie]:[kód-P]],MATCH(A240,Výskyt[poradie],0),2),"")</f>
        <v/>
      </c>
      <c r="C240" s="10" t="str">
        <f>IFERROR(INDEX(Cenník[#Data],MATCH($B240,Cenník[Kód]),2),"")</f>
        <v/>
      </c>
      <c r="D240" s="11" t="str">
        <f>IFERROR(INDEX(Výskyt[[Kód]:[ks]],MATCH(B240,Výskyt[Kód]),2),"")</f>
        <v/>
      </c>
      <c r="E240" s="12" t="str">
        <f>IFERROR(INDEX(Cenník[#Data],MATCH($B240,Cenník[Kód]),4),"")</f>
        <v/>
      </c>
      <c r="F240" s="13" t="str">
        <f t="shared" si="3"/>
        <v/>
      </c>
      <c r="G240" s="5"/>
    </row>
    <row r="241" spans="1:7" x14ac:dyDescent="0.25">
      <c r="A241" s="9">
        <v>233</v>
      </c>
      <c r="B241" s="10" t="str">
        <f>IFERROR(INDEX(Výskyt[[poradie]:[kód-P]],MATCH(A241,Výskyt[poradie],0),2),"")</f>
        <v/>
      </c>
      <c r="C241" s="10" t="str">
        <f>IFERROR(INDEX(Cenník[#Data],MATCH($B241,Cenník[Kód]),2),"")</f>
        <v/>
      </c>
      <c r="D241" s="11" t="str">
        <f>IFERROR(INDEX(Výskyt[[Kód]:[ks]],MATCH(B241,Výskyt[Kód]),2),"")</f>
        <v/>
      </c>
      <c r="E241" s="12" t="str">
        <f>IFERROR(INDEX(Cenník[#Data],MATCH($B241,Cenník[Kód]),4),"")</f>
        <v/>
      </c>
      <c r="F241" s="13" t="str">
        <f t="shared" si="3"/>
        <v/>
      </c>
      <c r="G241" s="5"/>
    </row>
    <row r="242" spans="1:7" x14ac:dyDescent="0.25">
      <c r="A242" s="9">
        <v>234</v>
      </c>
      <c r="B242" s="10" t="str">
        <f>IFERROR(INDEX(Výskyt[[poradie]:[kód-P]],MATCH(A242,Výskyt[poradie],0),2),"")</f>
        <v/>
      </c>
      <c r="C242" s="10" t="str">
        <f>IFERROR(INDEX(Cenník[#Data],MATCH($B242,Cenník[Kód]),2),"")</f>
        <v/>
      </c>
      <c r="D242" s="11" t="str">
        <f>IFERROR(INDEX(Výskyt[[Kód]:[ks]],MATCH(B242,Výskyt[Kód]),2),"")</f>
        <v/>
      </c>
      <c r="E242" s="12" t="str">
        <f>IFERROR(INDEX(Cenník[#Data],MATCH($B242,Cenník[Kód]),4),"")</f>
        <v/>
      </c>
      <c r="F242" s="13" t="str">
        <f t="shared" si="3"/>
        <v/>
      </c>
      <c r="G242" s="5"/>
    </row>
    <row r="243" spans="1:7" x14ac:dyDescent="0.25">
      <c r="A243" s="9">
        <v>235</v>
      </c>
      <c r="B243" s="10" t="str">
        <f>IFERROR(INDEX(Výskyt[[poradie]:[kód-P]],MATCH(A243,Výskyt[poradie],0),2),"")</f>
        <v/>
      </c>
      <c r="C243" s="10" t="str">
        <f>IFERROR(INDEX(Cenník[#Data],MATCH($B243,Cenník[Kód]),2),"")</f>
        <v/>
      </c>
      <c r="D243" s="11" t="str">
        <f>IFERROR(INDEX(Výskyt[[Kód]:[ks]],MATCH(B243,Výskyt[Kód]),2),"")</f>
        <v/>
      </c>
      <c r="E243" s="12" t="str">
        <f>IFERROR(INDEX(Cenník[#Data],MATCH($B243,Cenník[Kód]),4),"")</f>
        <v/>
      </c>
      <c r="F243" s="13" t="str">
        <f t="shared" si="3"/>
        <v/>
      </c>
      <c r="G243" s="5"/>
    </row>
    <row r="244" spans="1:7" x14ac:dyDescent="0.25">
      <c r="A244" s="9">
        <v>236</v>
      </c>
      <c r="B244" s="10" t="str">
        <f>IFERROR(INDEX(Výskyt[[poradie]:[kód-P]],MATCH(A244,Výskyt[poradie],0),2),"")</f>
        <v/>
      </c>
      <c r="C244" s="10" t="str">
        <f>IFERROR(INDEX(Cenník[#Data],MATCH($B244,Cenník[Kód]),2),"")</f>
        <v/>
      </c>
      <c r="D244" s="11" t="str">
        <f>IFERROR(INDEX(Výskyt[[Kód]:[ks]],MATCH(B244,Výskyt[Kód]),2),"")</f>
        <v/>
      </c>
      <c r="E244" s="12" t="str">
        <f>IFERROR(INDEX(Cenník[#Data],MATCH($B244,Cenník[Kód]),4),"")</f>
        <v/>
      </c>
      <c r="F244" s="13" t="str">
        <f t="shared" si="3"/>
        <v/>
      </c>
      <c r="G244" s="5"/>
    </row>
    <row r="245" spans="1:7" x14ac:dyDescent="0.25">
      <c r="A245" s="9">
        <v>237</v>
      </c>
      <c r="B245" s="10" t="str">
        <f>IFERROR(INDEX(Výskyt[[poradie]:[kód-P]],MATCH(A245,Výskyt[poradie],0),2),"")</f>
        <v/>
      </c>
      <c r="C245" s="10" t="str">
        <f>IFERROR(INDEX(Cenník[#Data],MATCH($B245,Cenník[Kód]),2),"")</f>
        <v/>
      </c>
      <c r="D245" s="11" t="str">
        <f>IFERROR(INDEX(Výskyt[[Kód]:[ks]],MATCH(B245,Výskyt[Kód]),2),"")</f>
        <v/>
      </c>
      <c r="E245" s="12" t="str">
        <f>IFERROR(INDEX(Cenník[#Data],MATCH($B245,Cenník[Kód]),4),"")</f>
        <v/>
      </c>
      <c r="F245" s="13" t="str">
        <f t="shared" si="3"/>
        <v/>
      </c>
      <c r="G245" s="5"/>
    </row>
    <row r="246" spans="1:7" x14ac:dyDescent="0.25">
      <c r="A246" s="9">
        <v>238</v>
      </c>
      <c r="B246" s="10" t="str">
        <f>IFERROR(INDEX(Výskyt[[poradie]:[kód-P]],MATCH(A246,Výskyt[poradie],0),2),"")</f>
        <v/>
      </c>
      <c r="C246" s="10" t="str">
        <f>IFERROR(INDEX(Cenník[#Data],MATCH($B246,Cenník[Kód]),2),"")</f>
        <v/>
      </c>
      <c r="D246" s="11" t="str">
        <f>IFERROR(INDEX(Výskyt[[Kód]:[ks]],MATCH(B246,Výskyt[Kód]),2),"")</f>
        <v/>
      </c>
      <c r="E246" s="12" t="str">
        <f>IFERROR(INDEX(Cenník[#Data],MATCH($B246,Cenník[Kód]),4),"")</f>
        <v/>
      </c>
      <c r="F246" s="13" t="str">
        <f t="shared" si="3"/>
        <v/>
      </c>
      <c r="G246" s="5"/>
    </row>
    <row r="247" spans="1:7" x14ac:dyDescent="0.25">
      <c r="A247" s="9">
        <v>239</v>
      </c>
      <c r="B247" s="10" t="str">
        <f>IFERROR(INDEX(Výskyt[[poradie]:[kód-P]],MATCH(A247,Výskyt[poradie],0),2),"")</f>
        <v/>
      </c>
      <c r="C247" s="10" t="str">
        <f>IFERROR(INDEX(Cenník[#Data],MATCH($B247,Cenník[Kód]),2),"")</f>
        <v/>
      </c>
      <c r="D247" s="11" t="str">
        <f>IFERROR(INDEX(Výskyt[[Kód]:[ks]],MATCH(B247,Výskyt[Kód]),2),"")</f>
        <v/>
      </c>
      <c r="E247" s="12" t="str">
        <f>IFERROR(INDEX(Cenník[#Data],MATCH($B247,Cenník[Kód]),4),"")</f>
        <v/>
      </c>
      <c r="F247" s="13" t="str">
        <f t="shared" si="3"/>
        <v/>
      </c>
      <c r="G247" s="5"/>
    </row>
    <row r="248" spans="1:7" x14ac:dyDescent="0.25">
      <c r="A248" s="9">
        <v>240</v>
      </c>
      <c r="B248" s="10" t="str">
        <f>IFERROR(INDEX(Výskyt[[poradie]:[kód-P]],MATCH(A248,Výskyt[poradie],0),2),"")</f>
        <v/>
      </c>
      <c r="C248" s="10" t="str">
        <f>IFERROR(INDEX(Cenník[#Data],MATCH($B248,Cenník[Kód]),2),"")</f>
        <v/>
      </c>
      <c r="D248" s="11" t="str">
        <f>IFERROR(INDEX(Výskyt[[Kód]:[ks]],MATCH(B248,Výskyt[Kód]),2),"")</f>
        <v/>
      </c>
      <c r="E248" s="12" t="str">
        <f>IFERROR(INDEX(Cenník[#Data],MATCH($B248,Cenník[Kód]),4),"")</f>
        <v/>
      </c>
      <c r="F248" s="13" t="str">
        <f t="shared" si="3"/>
        <v/>
      </c>
      <c r="G248" s="5"/>
    </row>
    <row r="249" spans="1:7" x14ac:dyDescent="0.25">
      <c r="A249" s="9">
        <v>241</v>
      </c>
      <c r="B249" s="10" t="str">
        <f>IFERROR(INDEX(Výskyt[[poradie]:[kód-P]],MATCH(A249,Výskyt[poradie],0),2),"")</f>
        <v/>
      </c>
      <c r="C249" s="10" t="str">
        <f>IFERROR(INDEX(Cenník[#Data],MATCH($B249,Cenník[Kód]),2),"")</f>
        <v/>
      </c>
      <c r="D249" s="11" t="str">
        <f>IFERROR(INDEX(Výskyt[[Kód]:[ks]],MATCH(B249,Výskyt[Kód]),2),"")</f>
        <v/>
      </c>
      <c r="E249" s="12" t="str">
        <f>IFERROR(INDEX(Cenník[#Data],MATCH($B249,Cenník[Kód]),4),"")</f>
        <v/>
      </c>
      <c r="F249" s="13" t="str">
        <f t="shared" si="3"/>
        <v/>
      </c>
      <c r="G249" s="5"/>
    </row>
    <row r="250" spans="1:7" x14ac:dyDescent="0.25">
      <c r="A250" s="9">
        <v>242</v>
      </c>
      <c r="B250" s="10" t="str">
        <f>IFERROR(INDEX(Výskyt[[poradie]:[kód-P]],MATCH(A250,Výskyt[poradie],0),2),"")</f>
        <v/>
      </c>
      <c r="C250" s="10" t="str">
        <f>IFERROR(INDEX(Cenník[#Data],MATCH($B250,Cenník[Kód]),2),"")</f>
        <v/>
      </c>
      <c r="D250" s="11" t="str">
        <f>IFERROR(INDEX(Výskyt[[Kód]:[ks]],MATCH(B250,Výskyt[Kód]),2),"")</f>
        <v/>
      </c>
      <c r="E250" s="12" t="str">
        <f>IFERROR(INDEX(Cenník[#Data],MATCH($B250,Cenník[Kód]),4),"")</f>
        <v/>
      </c>
      <c r="F250" s="13" t="str">
        <f t="shared" si="3"/>
        <v/>
      </c>
      <c r="G250" s="5"/>
    </row>
    <row r="251" spans="1:7" x14ac:dyDescent="0.25">
      <c r="A251" s="9">
        <v>243</v>
      </c>
      <c r="B251" s="10" t="str">
        <f>IFERROR(INDEX(Výskyt[[poradie]:[kód-P]],MATCH(A251,Výskyt[poradie],0),2),"")</f>
        <v/>
      </c>
      <c r="C251" s="10" t="str">
        <f>IFERROR(INDEX(Cenník[#Data],MATCH($B251,Cenník[Kód]),2),"")</f>
        <v/>
      </c>
      <c r="D251" s="11" t="str">
        <f>IFERROR(INDEX(Výskyt[[Kód]:[ks]],MATCH(B251,Výskyt[Kód]),2),"")</f>
        <v/>
      </c>
      <c r="E251" s="12" t="str">
        <f>IFERROR(INDEX(Cenník[#Data],MATCH($B251,Cenník[Kód]),4),"")</f>
        <v/>
      </c>
      <c r="F251" s="13" t="str">
        <f t="shared" si="3"/>
        <v/>
      </c>
      <c r="G251" s="5"/>
    </row>
    <row r="252" spans="1:7" x14ac:dyDescent="0.25">
      <c r="A252" s="9">
        <v>244</v>
      </c>
      <c r="B252" s="10" t="str">
        <f>IFERROR(INDEX(Výskyt[[poradie]:[kód-P]],MATCH(A252,Výskyt[poradie],0),2),"")</f>
        <v/>
      </c>
      <c r="C252" s="10" t="str">
        <f>IFERROR(INDEX(Cenník[#Data],MATCH($B252,Cenník[Kód]),2),"")</f>
        <v/>
      </c>
      <c r="D252" s="11" t="str">
        <f>IFERROR(INDEX(Výskyt[[Kód]:[ks]],MATCH(B252,Výskyt[Kód]),2),"")</f>
        <v/>
      </c>
      <c r="E252" s="12" t="str">
        <f>IFERROR(INDEX(Cenník[#Data],MATCH($B252,Cenník[Kód]),4),"")</f>
        <v/>
      </c>
      <c r="F252" s="13" t="str">
        <f t="shared" si="3"/>
        <v/>
      </c>
      <c r="G252" s="5"/>
    </row>
    <row r="253" spans="1:7" x14ac:dyDescent="0.25">
      <c r="A253" s="9">
        <v>245</v>
      </c>
      <c r="B253" s="10" t="str">
        <f>IFERROR(INDEX(Výskyt[[poradie]:[kód-P]],MATCH(A253,Výskyt[poradie],0),2),"")</f>
        <v/>
      </c>
      <c r="C253" s="10" t="str">
        <f>IFERROR(INDEX(Cenník[#Data],MATCH($B253,Cenník[Kód]),2),"")</f>
        <v/>
      </c>
      <c r="D253" s="11" t="str">
        <f>IFERROR(INDEX(Výskyt[[Kód]:[ks]],MATCH(B253,Výskyt[Kód]),2),"")</f>
        <v/>
      </c>
      <c r="E253" s="12" t="str">
        <f>IFERROR(INDEX(Cenník[#Data],MATCH($B253,Cenník[Kód]),4),"")</f>
        <v/>
      </c>
      <c r="F253" s="13" t="str">
        <f t="shared" si="3"/>
        <v/>
      </c>
      <c r="G253" s="5"/>
    </row>
    <row r="254" spans="1:7" x14ac:dyDescent="0.25">
      <c r="A254" s="9">
        <v>246</v>
      </c>
      <c r="B254" s="10" t="str">
        <f>IFERROR(INDEX(Výskyt[[poradie]:[kód-P]],MATCH(A254,Výskyt[poradie],0),2),"")</f>
        <v/>
      </c>
      <c r="C254" s="10" t="str">
        <f>IFERROR(INDEX(Cenník[#Data],MATCH($B254,Cenník[Kód]),2),"")</f>
        <v/>
      </c>
      <c r="D254" s="11" t="str">
        <f>IFERROR(INDEX(Výskyt[[Kód]:[ks]],MATCH(B254,Výskyt[Kód]),2),"")</f>
        <v/>
      </c>
      <c r="E254" s="12" t="str">
        <f>IFERROR(INDEX(Cenník[#Data],MATCH($B254,Cenník[Kód]),4),"")</f>
        <v/>
      </c>
      <c r="F254" s="13" t="str">
        <f t="shared" si="3"/>
        <v/>
      </c>
      <c r="G254" s="5"/>
    </row>
    <row r="255" spans="1:7" x14ac:dyDescent="0.25">
      <c r="A255" s="9">
        <v>247</v>
      </c>
      <c r="B255" s="10" t="str">
        <f>IFERROR(INDEX(Výskyt[[poradie]:[kód-P]],MATCH(A255,Výskyt[poradie],0),2),"")</f>
        <v/>
      </c>
      <c r="C255" s="10" t="str">
        <f>IFERROR(INDEX(Cenník[#Data],MATCH($B255,Cenník[Kód]),2),"")</f>
        <v/>
      </c>
      <c r="D255" s="11" t="str">
        <f>IFERROR(INDEX(Výskyt[[Kód]:[ks]],MATCH(B255,Výskyt[Kód]),2),"")</f>
        <v/>
      </c>
      <c r="E255" s="12" t="str">
        <f>IFERROR(INDEX(Cenník[#Data],MATCH($B255,Cenník[Kód]),4),"")</f>
        <v/>
      </c>
      <c r="F255" s="13" t="str">
        <f t="shared" si="3"/>
        <v/>
      </c>
      <c r="G255" s="5"/>
    </row>
    <row r="256" spans="1:7" x14ac:dyDescent="0.25">
      <c r="A256" s="9">
        <v>248</v>
      </c>
      <c r="B256" s="10" t="str">
        <f>IFERROR(INDEX(Výskyt[[poradie]:[kód-P]],MATCH(A256,Výskyt[poradie],0),2),"")</f>
        <v/>
      </c>
      <c r="C256" s="10" t="str">
        <f>IFERROR(INDEX(Cenník[#Data],MATCH($B256,Cenník[Kód]),2),"")</f>
        <v/>
      </c>
      <c r="D256" s="11" t="str">
        <f>IFERROR(INDEX(Výskyt[[Kód]:[ks]],MATCH(B256,Výskyt[Kód]),2),"")</f>
        <v/>
      </c>
      <c r="E256" s="12" t="str">
        <f>IFERROR(INDEX(Cenník[#Data],MATCH($B256,Cenník[Kód]),4),"")</f>
        <v/>
      </c>
      <c r="F256" s="13" t="str">
        <f t="shared" si="3"/>
        <v/>
      </c>
      <c r="G256" s="5"/>
    </row>
    <row r="257" spans="1:7" x14ac:dyDescent="0.25">
      <c r="A257" s="9">
        <v>249</v>
      </c>
      <c r="B257" s="10" t="str">
        <f>IFERROR(INDEX(Výskyt[[poradie]:[kód-P]],MATCH(A257,Výskyt[poradie],0),2),"")</f>
        <v/>
      </c>
      <c r="C257" s="10" t="str">
        <f>IFERROR(INDEX(Cenník[#Data],MATCH($B257,Cenník[Kód]),2),"")</f>
        <v/>
      </c>
      <c r="D257" s="11" t="str">
        <f>IFERROR(INDEX(Výskyt[[Kód]:[ks]],MATCH(B257,Výskyt[Kód]),2),"")</f>
        <v/>
      </c>
      <c r="E257" s="12" t="str">
        <f>IFERROR(INDEX(Cenník[#Data],MATCH($B257,Cenník[Kód]),4),"")</f>
        <v/>
      </c>
      <c r="F257" s="13" t="str">
        <f t="shared" si="3"/>
        <v/>
      </c>
      <c r="G257" s="5"/>
    </row>
    <row r="258" spans="1:7" x14ac:dyDescent="0.25">
      <c r="A258" s="9">
        <v>250</v>
      </c>
      <c r="B258" s="10" t="str">
        <f>IFERROR(INDEX(Výskyt[[poradie]:[kód-P]],MATCH(A258,Výskyt[poradie],0),2),"")</f>
        <v/>
      </c>
      <c r="C258" s="10" t="str">
        <f>IFERROR(INDEX(Cenník[#Data],MATCH($B258,Cenník[Kód]),2),"")</f>
        <v/>
      </c>
      <c r="D258" s="11" t="str">
        <f>IFERROR(INDEX(Výskyt[[Kód]:[ks]],MATCH(B258,Výskyt[Kód]),2),"")</f>
        <v/>
      </c>
      <c r="E258" s="12" t="str">
        <f>IFERROR(INDEX(Cenník[#Data],MATCH($B258,Cenník[Kód]),4),"")</f>
        <v/>
      </c>
      <c r="F258" s="13" t="str">
        <f t="shared" si="3"/>
        <v/>
      </c>
      <c r="G258" s="5"/>
    </row>
    <row r="259" spans="1:7" x14ac:dyDescent="0.25">
      <c r="A259" s="9">
        <v>251</v>
      </c>
      <c r="B259" s="10" t="str">
        <f>IFERROR(INDEX(Výskyt[[poradie]:[kód-P]],MATCH(A259,Výskyt[poradie],0),2),"")</f>
        <v/>
      </c>
      <c r="C259" s="10" t="str">
        <f>IFERROR(INDEX(Cenník[#Data],MATCH($B259,Cenník[Kód]),2),"")</f>
        <v/>
      </c>
      <c r="D259" s="11" t="str">
        <f>IFERROR(INDEX(Výskyt[[Kód]:[ks]],MATCH(B259,Výskyt[Kód]),2),"")</f>
        <v/>
      </c>
      <c r="E259" s="12" t="str">
        <f>IFERROR(INDEX(Cenník[#Data],MATCH($B259,Cenník[Kód]),4),"")</f>
        <v/>
      </c>
      <c r="F259" s="13" t="str">
        <f t="shared" si="3"/>
        <v/>
      </c>
      <c r="G259" s="5"/>
    </row>
    <row r="260" spans="1:7" x14ac:dyDescent="0.25">
      <c r="A260" s="9">
        <v>252</v>
      </c>
      <c r="B260" s="10" t="str">
        <f>IFERROR(INDEX(Výskyt[[poradie]:[kód-P]],MATCH(A260,Výskyt[poradie],0),2),"")</f>
        <v/>
      </c>
      <c r="C260" s="10" t="str">
        <f>IFERROR(INDEX(Cenník[#Data],MATCH($B260,Cenník[Kód]),2),"")</f>
        <v/>
      </c>
      <c r="D260" s="11" t="str">
        <f>IFERROR(INDEX(Výskyt[[Kód]:[ks]],MATCH(B260,Výskyt[Kód]),2),"")</f>
        <v/>
      </c>
      <c r="E260" s="12" t="str">
        <f>IFERROR(INDEX(Cenník[#Data],MATCH($B260,Cenník[Kód]),4),"")</f>
        <v/>
      </c>
      <c r="F260" s="13" t="str">
        <f t="shared" si="3"/>
        <v/>
      </c>
      <c r="G260" s="5"/>
    </row>
    <row r="261" spans="1:7" x14ac:dyDescent="0.25">
      <c r="A261" s="9">
        <v>253</v>
      </c>
      <c r="B261" s="10" t="str">
        <f>IFERROR(INDEX(Výskyt[[poradie]:[kód-P]],MATCH(A261,Výskyt[poradie],0),2),"")</f>
        <v/>
      </c>
      <c r="C261" s="10" t="str">
        <f>IFERROR(INDEX(Cenník[#Data],MATCH($B261,Cenník[Kód]),2),"")</f>
        <v/>
      </c>
      <c r="D261" s="11" t="str">
        <f>IFERROR(INDEX(Výskyt[[Kód]:[ks]],MATCH(B261,Výskyt[Kód]),2),"")</f>
        <v/>
      </c>
      <c r="E261" s="12" t="str">
        <f>IFERROR(INDEX(Cenník[#Data],MATCH($B261,Cenník[Kód]),4),"")</f>
        <v/>
      </c>
      <c r="F261" s="13" t="str">
        <f t="shared" si="3"/>
        <v/>
      </c>
      <c r="G261" s="5"/>
    </row>
    <row r="262" spans="1:7" x14ac:dyDescent="0.25">
      <c r="A262" s="9">
        <v>254</v>
      </c>
      <c r="B262" s="10" t="str">
        <f>IFERROR(INDEX(Výskyt[[poradie]:[kód-P]],MATCH(A262,Výskyt[poradie],0),2),"")</f>
        <v/>
      </c>
      <c r="C262" s="10" t="str">
        <f>IFERROR(INDEX(Cenník[#Data],MATCH($B262,Cenník[Kód]),2),"")</f>
        <v/>
      </c>
      <c r="D262" s="11" t="str">
        <f>IFERROR(INDEX(Výskyt[[Kód]:[ks]],MATCH(B262,Výskyt[Kód]),2),"")</f>
        <v/>
      </c>
      <c r="E262" s="12" t="str">
        <f>IFERROR(INDEX(Cenník[#Data],MATCH($B262,Cenník[Kód]),4),"")</f>
        <v/>
      </c>
      <c r="F262" s="13" t="str">
        <f t="shared" si="3"/>
        <v/>
      </c>
      <c r="G262" s="5"/>
    </row>
    <row r="263" spans="1:7" x14ac:dyDescent="0.25">
      <c r="A263" s="9">
        <v>255</v>
      </c>
      <c r="B263" s="10" t="str">
        <f>IFERROR(INDEX(Výskyt[[poradie]:[kód-P]],MATCH(A263,Výskyt[poradie],0),2),"")</f>
        <v/>
      </c>
      <c r="C263" s="10" t="str">
        <f>IFERROR(INDEX(Cenník[#Data],MATCH($B263,Cenník[Kód]),2),"")</f>
        <v/>
      </c>
      <c r="D263" s="11" t="str">
        <f>IFERROR(INDEX(Výskyt[[Kód]:[ks]],MATCH(B263,Výskyt[Kód]),2),"")</f>
        <v/>
      </c>
      <c r="E263" s="12" t="str">
        <f>IFERROR(INDEX(Cenník[#Data],MATCH($B263,Cenník[Kód]),4),"")</f>
        <v/>
      </c>
      <c r="F263" s="13" t="str">
        <f t="shared" si="3"/>
        <v/>
      </c>
      <c r="G263" s="5"/>
    </row>
    <row r="264" spans="1:7" x14ac:dyDescent="0.25">
      <c r="A264" s="9">
        <v>256</v>
      </c>
      <c r="B264" s="10" t="str">
        <f>IFERROR(INDEX(Výskyt[[poradie]:[kód-P]],MATCH(A264,Výskyt[poradie],0),2),"")</f>
        <v/>
      </c>
      <c r="C264" s="10" t="str">
        <f>IFERROR(INDEX(Cenník[#Data],MATCH($B264,Cenník[Kód]),2),"")</f>
        <v/>
      </c>
      <c r="D264" s="11" t="str">
        <f>IFERROR(INDEX(Výskyt[[Kód]:[ks]],MATCH(B264,Výskyt[Kód]),2),"")</f>
        <v/>
      </c>
      <c r="E264" s="12" t="str">
        <f>IFERROR(INDEX(Cenník[#Data],MATCH($B264,Cenník[Kód]),4),"")</f>
        <v/>
      </c>
      <c r="F264" s="13" t="str">
        <f t="shared" si="3"/>
        <v/>
      </c>
      <c r="G264" s="5"/>
    </row>
    <row r="265" spans="1:7" x14ac:dyDescent="0.25">
      <c r="A265" s="9">
        <v>257</v>
      </c>
      <c r="B265" s="10" t="str">
        <f>IFERROR(INDEX(Výskyt[[poradie]:[kód-P]],MATCH(A265,Výskyt[poradie],0),2),"")</f>
        <v/>
      </c>
      <c r="C265" s="10" t="str">
        <f>IFERROR(INDEX(Cenník[#Data],MATCH($B265,Cenník[Kód]),2),"")</f>
        <v/>
      </c>
      <c r="D265" s="11" t="str">
        <f>IFERROR(INDEX(Výskyt[[Kód]:[ks]],MATCH(B265,Výskyt[Kód]),2),"")</f>
        <v/>
      </c>
      <c r="E265" s="12" t="str">
        <f>IFERROR(INDEX(Cenník[#Data],MATCH($B265,Cenník[Kód]),4),"")</f>
        <v/>
      </c>
      <c r="F265" s="13" t="str">
        <f t="shared" si="3"/>
        <v/>
      </c>
      <c r="G265" s="5"/>
    </row>
    <row r="266" spans="1:7" x14ac:dyDescent="0.25">
      <c r="A266" s="9">
        <v>258</v>
      </c>
      <c r="B266" s="10" t="str">
        <f>IFERROR(INDEX(Výskyt[[poradie]:[kód-P]],MATCH(A266,Výskyt[poradie],0),2),"")</f>
        <v/>
      </c>
      <c r="C266" s="10" t="str">
        <f>IFERROR(INDEX(Cenník[#Data],MATCH($B266,Cenník[Kód]),2),"")</f>
        <v/>
      </c>
      <c r="D266" s="11" t="str">
        <f>IFERROR(INDEX(Výskyt[[Kód]:[ks]],MATCH(B266,Výskyt[Kód]),2),"")</f>
        <v/>
      </c>
      <c r="E266" s="12" t="str">
        <f>IFERROR(INDEX(Cenník[#Data],MATCH($B266,Cenník[Kód]),4),"")</f>
        <v/>
      </c>
      <c r="F266" s="13" t="str">
        <f t="shared" ref="F266:F329" si="4">IFERROR(D266*E266,"")</f>
        <v/>
      </c>
      <c r="G266" s="5"/>
    </row>
    <row r="267" spans="1:7" x14ac:dyDescent="0.25">
      <c r="A267" s="9">
        <v>259</v>
      </c>
      <c r="B267" s="10" t="str">
        <f>IFERROR(INDEX(Výskyt[[poradie]:[kód-P]],MATCH(A267,Výskyt[poradie],0),2),"")</f>
        <v/>
      </c>
      <c r="C267" s="10" t="str">
        <f>IFERROR(INDEX(Cenník[#Data],MATCH($B267,Cenník[Kód]),2),"")</f>
        <v/>
      </c>
      <c r="D267" s="11" t="str">
        <f>IFERROR(INDEX(Výskyt[[Kód]:[ks]],MATCH(B267,Výskyt[Kód]),2),"")</f>
        <v/>
      </c>
      <c r="E267" s="12" t="str">
        <f>IFERROR(INDEX(Cenník[#Data],MATCH($B267,Cenník[Kód]),4),"")</f>
        <v/>
      </c>
      <c r="F267" s="13" t="str">
        <f t="shared" si="4"/>
        <v/>
      </c>
      <c r="G267" s="5"/>
    </row>
    <row r="268" spans="1:7" x14ac:dyDescent="0.25">
      <c r="A268" s="9">
        <v>260</v>
      </c>
      <c r="B268" s="10" t="str">
        <f>IFERROR(INDEX(Výskyt[[poradie]:[kód-P]],MATCH(A268,Výskyt[poradie],0),2),"")</f>
        <v/>
      </c>
      <c r="C268" s="10" t="str">
        <f>IFERROR(INDEX(Cenník[#Data],MATCH($B268,Cenník[Kód]),2),"")</f>
        <v/>
      </c>
      <c r="D268" s="11" t="str">
        <f>IFERROR(INDEX(Výskyt[[Kód]:[ks]],MATCH(B268,Výskyt[Kód]),2),"")</f>
        <v/>
      </c>
      <c r="E268" s="12" t="str">
        <f>IFERROR(INDEX(Cenník[#Data],MATCH($B268,Cenník[Kód]),4),"")</f>
        <v/>
      </c>
      <c r="F268" s="13" t="str">
        <f t="shared" si="4"/>
        <v/>
      </c>
      <c r="G268" s="5"/>
    </row>
    <row r="269" spans="1:7" x14ac:dyDescent="0.25">
      <c r="A269" s="9">
        <v>261</v>
      </c>
      <c r="B269" s="10" t="str">
        <f>IFERROR(INDEX(Výskyt[[poradie]:[kód-P]],MATCH(A269,Výskyt[poradie],0),2),"")</f>
        <v/>
      </c>
      <c r="C269" s="10" t="str">
        <f>IFERROR(INDEX(Cenník[#Data],MATCH($B269,Cenník[Kód]),2),"")</f>
        <v/>
      </c>
      <c r="D269" s="11" t="str">
        <f>IFERROR(INDEX(Výskyt[[Kód]:[ks]],MATCH(B269,Výskyt[Kód]),2),"")</f>
        <v/>
      </c>
      <c r="E269" s="12" t="str">
        <f>IFERROR(INDEX(Cenník[#Data],MATCH($B269,Cenník[Kód]),4),"")</f>
        <v/>
      </c>
      <c r="F269" s="13" t="str">
        <f t="shared" si="4"/>
        <v/>
      </c>
      <c r="G269" s="5"/>
    </row>
    <row r="270" spans="1:7" x14ac:dyDescent="0.25">
      <c r="A270" s="9">
        <v>262</v>
      </c>
      <c r="B270" s="10" t="str">
        <f>IFERROR(INDEX(Výskyt[[poradie]:[kód-P]],MATCH(A270,Výskyt[poradie],0),2),"")</f>
        <v/>
      </c>
      <c r="C270" s="10" t="str">
        <f>IFERROR(INDEX(Cenník[#Data],MATCH($B270,Cenník[Kód]),2),"")</f>
        <v/>
      </c>
      <c r="D270" s="11" t="str">
        <f>IFERROR(INDEX(Výskyt[[Kód]:[ks]],MATCH(B270,Výskyt[Kód]),2),"")</f>
        <v/>
      </c>
      <c r="E270" s="12" t="str">
        <f>IFERROR(INDEX(Cenník[#Data],MATCH($B270,Cenník[Kód]),4),"")</f>
        <v/>
      </c>
      <c r="F270" s="13" t="str">
        <f t="shared" si="4"/>
        <v/>
      </c>
      <c r="G270" s="5"/>
    </row>
    <row r="271" spans="1:7" x14ac:dyDescent="0.25">
      <c r="A271" s="9">
        <v>263</v>
      </c>
      <c r="B271" s="10" t="str">
        <f>IFERROR(INDEX(Výskyt[[poradie]:[kód-P]],MATCH(A271,Výskyt[poradie],0),2),"")</f>
        <v/>
      </c>
      <c r="C271" s="10" t="str">
        <f>IFERROR(INDEX(Cenník[#Data],MATCH($B271,Cenník[Kód]),2),"")</f>
        <v/>
      </c>
      <c r="D271" s="11" t="str">
        <f>IFERROR(INDEX(Výskyt[[Kód]:[ks]],MATCH(B271,Výskyt[Kód]),2),"")</f>
        <v/>
      </c>
      <c r="E271" s="12" t="str">
        <f>IFERROR(INDEX(Cenník[#Data],MATCH($B271,Cenník[Kód]),4),"")</f>
        <v/>
      </c>
      <c r="F271" s="13" t="str">
        <f t="shared" si="4"/>
        <v/>
      </c>
      <c r="G271" s="5"/>
    </row>
    <row r="272" spans="1:7" x14ac:dyDescent="0.25">
      <c r="A272" s="9">
        <v>264</v>
      </c>
      <c r="B272" s="10" t="str">
        <f>IFERROR(INDEX(Výskyt[[poradie]:[kód-P]],MATCH(A272,Výskyt[poradie],0),2),"")</f>
        <v/>
      </c>
      <c r="C272" s="10" t="str">
        <f>IFERROR(INDEX(Cenník[#Data],MATCH($B272,Cenník[Kód]),2),"")</f>
        <v/>
      </c>
      <c r="D272" s="11" t="str">
        <f>IFERROR(INDEX(Výskyt[[Kód]:[ks]],MATCH(B272,Výskyt[Kód]),2),"")</f>
        <v/>
      </c>
      <c r="E272" s="12" t="str">
        <f>IFERROR(INDEX(Cenník[#Data],MATCH($B272,Cenník[Kód]),4),"")</f>
        <v/>
      </c>
      <c r="F272" s="13" t="str">
        <f t="shared" si="4"/>
        <v/>
      </c>
      <c r="G272" s="5"/>
    </row>
    <row r="273" spans="1:7" x14ac:dyDescent="0.25">
      <c r="A273" s="9">
        <v>265</v>
      </c>
      <c r="B273" s="10" t="str">
        <f>IFERROR(INDEX(Výskyt[[poradie]:[kód-P]],MATCH(A273,Výskyt[poradie],0),2),"")</f>
        <v/>
      </c>
      <c r="C273" s="10" t="str">
        <f>IFERROR(INDEX(Cenník[#Data],MATCH($B273,Cenník[Kód]),2),"")</f>
        <v/>
      </c>
      <c r="D273" s="11" t="str">
        <f>IFERROR(INDEX(Výskyt[[Kód]:[ks]],MATCH(B273,Výskyt[Kód]),2),"")</f>
        <v/>
      </c>
      <c r="E273" s="12" t="str">
        <f>IFERROR(INDEX(Cenník[#Data],MATCH($B273,Cenník[Kód]),4),"")</f>
        <v/>
      </c>
      <c r="F273" s="13" t="str">
        <f t="shared" si="4"/>
        <v/>
      </c>
      <c r="G273" s="5"/>
    </row>
    <row r="274" spans="1:7" x14ac:dyDescent="0.25">
      <c r="A274" s="9">
        <v>266</v>
      </c>
      <c r="B274" s="10" t="str">
        <f>IFERROR(INDEX(Výskyt[[poradie]:[kód-P]],MATCH(A274,Výskyt[poradie],0),2),"")</f>
        <v/>
      </c>
      <c r="C274" s="10" t="str">
        <f>IFERROR(INDEX(Cenník[#Data],MATCH($B274,Cenník[Kód]),2),"")</f>
        <v/>
      </c>
      <c r="D274" s="11" t="str">
        <f>IFERROR(INDEX(Výskyt[[Kód]:[ks]],MATCH(B274,Výskyt[Kód]),2),"")</f>
        <v/>
      </c>
      <c r="E274" s="12" t="str">
        <f>IFERROR(INDEX(Cenník[#Data],MATCH($B274,Cenník[Kód]),4),"")</f>
        <v/>
      </c>
      <c r="F274" s="13" t="str">
        <f t="shared" si="4"/>
        <v/>
      </c>
      <c r="G274" s="5"/>
    </row>
    <row r="275" spans="1:7" x14ac:dyDescent="0.25">
      <c r="A275" s="9">
        <v>267</v>
      </c>
      <c r="B275" s="10" t="str">
        <f>IFERROR(INDEX(Výskyt[[poradie]:[kód-P]],MATCH(A275,Výskyt[poradie],0),2),"")</f>
        <v/>
      </c>
      <c r="C275" s="10" t="str">
        <f>IFERROR(INDEX(Cenník[#Data],MATCH($B275,Cenník[Kód]),2),"")</f>
        <v/>
      </c>
      <c r="D275" s="11" t="str">
        <f>IFERROR(INDEX(Výskyt[[Kód]:[ks]],MATCH(B275,Výskyt[Kód]),2),"")</f>
        <v/>
      </c>
      <c r="E275" s="12" t="str">
        <f>IFERROR(INDEX(Cenník[#Data],MATCH($B275,Cenník[Kód]),4),"")</f>
        <v/>
      </c>
      <c r="F275" s="13" t="str">
        <f t="shared" si="4"/>
        <v/>
      </c>
      <c r="G275" s="5"/>
    </row>
    <row r="276" spans="1:7" x14ac:dyDescent="0.25">
      <c r="A276" s="9">
        <v>268</v>
      </c>
      <c r="B276" s="10" t="str">
        <f>IFERROR(INDEX(Výskyt[[poradie]:[kód-P]],MATCH(A276,Výskyt[poradie],0),2),"")</f>
        <v/>
      </c>
      <c r="C276" s="10" t="str">
        <f>IFERROR(INDEX(Cenník[#Data],MATCH($B276,Cenník[Kód]),2),"")</f>
        <v/>
      </c>
      <c r="D276" s="11" t="str">
        <f>IFERROR(INDEX(Výskyt[[Kód]:[ks]],MATCH(B276,Výskyt[Kód]),2),"")</f>
        <v/>
      </c>
      <c r="E276" s="12" t="str">
        <f>IFERROR(INDEX(Cenník[#Data],MATCH($B276,Cenník[Kód]),4),"")</f>
        <v/>
      </c>
      <c r="F276" s="13" t="str">
        <f t="shared" si="4"/>
        <v/>
      </c>
      <c r="G276" s="5"/>
    </row>
    <row r="277" spans="1:7" x14ac:dyDescent="0.25">
      <c r="A277" s="9">
        <v>269</v>
      </c>
      <c r="B277" s="10" t="str">
        <f>IFERROR(INDEX(Výskyt[[poradie]:[kód-P]],MATCH(A277,Výskyt[poradie],0),2),"")</f>
        <v/>
      </c>
      <c r="C277" s="10" t="str">
        <f>IFERROR(INDEX(Cenník[#Data],MATCH($B277,Cenník[Kód]),2),"")</f>
        <v/>
      </c>
      <c r="D277" s="11" t="str">
        <f>IFERROR(INDEX(Výskyt[[Kód]:[ks]],MATCH(B277,Výskyt[Kód]),2),"")</f>
        <v/>
      </c>
      <c r="E277" s="12" t="str">
        <f>IFERROR(INDEX(Cenník[#Data],MATCH($B277,Cenník[Kód]),4),"")</f>
        <v/>
      </c>
      <c r="F277" s="13" t="str">
        <f t="shared" si="4"/>
        <v/>
      </c>
      <c r="G277" s="5"/>
    </row>
    <row r="278" spans="1:7" x14ac:dyDescent="0.25">
      <c r="A278" s="9">
        <v>270</v>
      </c>
      <c r="B278" s="10" t="str">
        <f>IFERROR(INDEX(Výskyt[[poradie]:[kód-P]],MATCH(A278,Výskyt[poradie],0),2),"")</f>
        <v/>
      </c>
      <c r="C278" s="10" t="str">
        <f>IFERROR(INDEX(Cenník[#Data],MATCH($B278,Cenník[Kód]),2),"")</f>
        <v/>
      </c>
      <c r="D278" s="11" t="str">
        <f>IFERROR(INDEX(Výskyt[[Kód]:[ks]],MATCH(B278,Výskyt[Kód]),2),"")</f>
        <v/>
      </c>
      <c r="E278" s="12" t="str">
        <f>IFERROR(INDEX(Cenník[#Data],MATCH($B278,Cenník[Kód]),4),"")</f>
        <v/>
      </c>
      <c r="F278" s="13" t="str">
        <f t="shared" si="4"/>
        <v/>
      </c>
      <c r="G278" s="5"/>
    </row>
    <row r="279" spans="1:7" x14ac:dyDescent="0.25">
      <c r="A279" s="9">
        <v>271</v>
      </c>
      <c r="B279" s="10" t="str">
        <f>IFERROR(INDEX(Výskyt[[poradie]:[kód-P]],MATCH(A279,Výskyt[poradie],0),2),"")</f>
        <v/>
      </c>
      <c r="C279" s="10" t="str">
        <f>IFERROR(INDEX(Cenník[#Data],MATCH($B279,Cenník[Kód]),2),"")</f>
        <v/>
      </c>
      <c r="D279" s="11" t="str">
        <f>IFERROR(INDEX(Výskyt[[Kód]:[ks]],MATCH(B279,Výskyt[Kód]),2),"")</f>
        <v/>
      </c>
      <c r="E279" s="12" t="str">
        <f>IFERROR(INDEX(Cenník[#Data],MATCH($B279,Cenník[Kód]),4),"")</f>
        <v/>
      </c>
      <c r="F279" s="13" t="str">
        <f t="shared" si="4"/>
        <v/>
      </c>
      <c r="G279" s="5"/>
    </row>
    <row r="280" spans="1:7" x14ac:dyDescent="0.25">
      <c r="A280" s="9">
        <v>272</v>
      </c>
      <c r="B280" s="10" t="str">
        <f>IFERROR(INDEX(Výskyt[[poradie]:[kód-P]],MATCH(A280,Výskyt[poradie],0),2),"")</f>
        <v/>
      </c>
      <c r="C280" s="10" t="str">
        <f>IFERROR(INDEX(Cenník[#Data],MATCH($B280,Cenník[Kód]),2),"")</f>
        <v/>
      </c>
      <c r="D280" s="11" t="str">
        <f>IFERROR(INDEX(Výskyt[[Kód]:[ks]],MATCH(B280,Výskyt[Kód]),2),"")</f>
        <v/>
      </c>
      <c r="E280" s="12" t="str">
        <f>IFERROR(INDEX(Cenník[#Data],MATCH($B280,Cenník[Kód]),4),"")</f>
        <v/>
      </c>
      <c r="F280" s="13" t="str">
        <f t="shared" si="4"/>
        <v/>
      </c>
      <c r="G280" s="5"/>
    </row>
    <row r="281" spans="1:7" x14ac:dyDescent="0.25">
      <c r="A281" s="9">
        <v>273</v>
      </c>
      <c r="B281" s="10" t="str">
        <f>IFERROR(INDEX(Výskyt[[poradie]:[kód-P]],MATCH(A281,Výskyt[poradie],0),2),"")</f>
        <v/>
      </c>
      <c r="C281" s="10" t="str">
        <f>IFERROR(INDEX(Cenník[#Data],MATCH($B281,Cenník[Kód]),2),"")</f>
        <v/>
      </c>
      <c r="D281" s="11" t="str">
        <f>IFERROR(INDEX(Výskyt[[Kód]:[ks]],MATCH(B281,Výskyt[Kód]),2),"")</f>
        <v/>
      </c>
      <c r="E281" s="12" t="str">
        <f>IFERROR(INDEX(Cenník[#Data],MATCH($B281,Cenník[Kód]),4),"")</f>
        <v/>
      </c>
      <c r="F281" s="13" t="str">
        <f t="shared" si="4"/>
        <v/>
      </c>
      <c r="G281" s="5"/>
    </row>
    <row r="282" spans="1:7" x14ac:dyDescent="0.25">
      <c r="A282" s="9">
        <v>274</v>
      </c>
      <c r="B282" s="10" t="str">
        <f>IFERROR(INDEX(Výskyt[[poradie]:[kód-P]],MATCH(A282,Výskyt[poradie],0),2),"")</f>
        <v/>
      </c>
      <c r="C282" s="10" t="str">
        <f>IFERROR(INDEX(Cenník[#Data],MATCH($B282,Cenník[Kód]),2),"")</f>
        <v/>
      </c>
      <c r="D282" s="11" t="str">
        <f>IFERROR(INDEX(Výskyt[[Kód]:[ks]],MATCH(B282,Výskyt[Kód]),2),"")</f>
        <v/>
      </c>
      <c r="E282" s="12" t="str">
        <f>IFERROR(INDEX(Cenník[#Data],MATCH($B282,Cenník[Kód]),4),"")</f>
        <v/>
      </c>
      <c r="F282" s="13" t="str">
        <f t="shared" si="4"/>
        <v/>
      </c>
      <c r="G282" s="5"/>
    </row>
    <row r="283" spans="1:7" x14ac:dyDescent="0.25">
      <c r="A283" s="9">
        <v>275</v>
      </c>
      <c r="B283" s="10" t="str">
        <f>IFERROR(INDEX(Výskyt[[poradie]:[kód-P]],MATCH(A283,Výskyt[poradie],0),2),"")</f>
        <v/>
      </c>
      <c r="C283" s="10" t="str">
        <f>IFERROR(INDEX(Cenník[#Data],MATCH($B283,Cenník[Kód]),2),"")</f>
        <v/>
      </c>
      <c r="D283" s="11" t="str">
        <f>IFERROR(INDEX(Výskyt[[Kód]:[ks]],MATCH(B283,Výskyt[Kód]),2),"")</f>
        <v/>
      </c>
      <c r="E283" s="12" t="str">
        <f>IFERROR(INDEX(Cenník[#Data],MATCH($B283,Cenník[Kód]),4),"")</f>
        <v/>
      </c>
      <c r="F283" s="13" t="str">
        <f t="shared" si="4"/>
        <v/>
      </c>
      <c r="G283" s="5"/>
    </row>
    <row r="284" spans="1:7" x14ac:dyDescent="0.25">
      <c r="A284" s="9">
        <v>276</v>
      </c>
      <c r="B284" s="10" t="str">
        <f>IFERROR(INDEX(Výskyt[[poradie]:[kód-P]],MATCH(A284,Výskyt[poradie],0),2),"")</f>
        <v/>
      </c>
      <c r="C284" s="10" t="str">
        <f>IFERROR(INDEX(Cenník[#Data],MATCH($B284,Cenník[Kód]),2),"")</f>
        <v/>
      </c>
      <c r="D284" s="11" t="str">
        <f>IFERROR(INDEX(Výskyt[[Kód]:[ks]],MATCH(B284,Výskyt[Kód]),2),"")</f>
        <v/>
      </c>
      <c r="E284" s="12" t="str">
        <f>IFERROR(INDEX(Cenník[#Data],MATCH($B284,Cenník[Kód]),4),"")</f>
        <v/>
      </c>
      <c r="F284" s="13" t="str">
        <f t="shared" si="4"/>
        <v/>
      </c>
      <c r="G284" s="5"/>
    </row>
    <row r="285" spans="1:7" x14ac:dyDescent="0.25">
      <c r="A285" s="9">
        <v>277</v>
      </c>
      <c r="B285" s="10" t="str">
        <f>IFERROR(INDEX(Výskyt[[poradie]:[kód-P]],MATCH(A285,Výskyt[poradie],0),2),"")</f>
        <v/>
      </c>
      <c r="C285" s="10" t="str">
        <f>IFERROR(INDEX(Cenník[#Data],MATCH($B285,Cenník[Kód]),2),"")</f>
        <v/>
      </c>
      <c r="D285" s="11" t="str">
        <f>IFERROR(INDEX(Výskyt[[Kód]:[ks]],MATCH(B285,Výskyt[Kód]),2),"")</f>
        <v/>
      </c>
      <c r="E285" s="12" t="str">
        <f>IFERROR(INDEX(Cenník[#Data],MATCH($B285,Cenník[Kód]),4),"")</f>
        <v/>
      </c>
      <c r="F285" s="13" t="str">
        <f t="shared" si="4"/>
        <v/>
      </c>
      <c r="G285" s="5"/>
    </row>
    <row r="286" spans="1:7" x14ac:dyDescent="0.25">
      <c r="A286" s="9">
        <v>278</v>
      </c>
      <c r="B286" s="10" t="str">
        <f>IFERROR(INDEX(Výskyt[[poradie]:[kód-P]],MATCH(A286,Výskyt[poradie],0),2),"")</f>
        <v/>
      </c>
      <c r="C286" s="10" t="str">
        <f>IFERROR(INDEX(Cenník[#Data],MATCH($B286,Cenník[Kód]),2),"")</f>
        <v/>
      </c>
      <c r="D286" s="11" t="str">
        <f>IFERROR(INDEX(Výskyt[[Kód]:[ks]],MATCH(B286,Výskyt[Kód]),2),"")</f>
        <v/>
      </c>
      <c r="E286" s="12" t="str">
        <f>IFERROR(INDEX(Cenník[#Data],MATCH($B286,Cenník[Kód]),4),"")</f>
        <v/>
      </c>
      <c r="F286" s="13" t="str">
        <f t="shared" si="4"/>
        <v/>
      </c>
      <c r="G286" s="5"/>
    </row>
    <row r="287" spans="1:7" x14ac:dyDescent="0.25">
      <c r="A287" s="9">
        <v>279</v>
      </c>
      <c r="B287" s="10" t="str">
        <f>IFERROR(INDEX(Výskyt[[poradie]:[kód-P]],MATCH(A287,Výskyt[poradie],0),2),"")</f>
        <v/>
      </c>
      <c r="C287" s="10" t="str">
        <f>IFERROR(INDEX(Cenník[#Data],MATCH($B287,Cenník[Kód]),2),"")</f>
        <v/>
      </c>
      <c r="D287" s="11" t="str">
        <f>IFERROR(INDEX(Výskyt[[Kód]:[ks]],MATCH(B287,Výskyt[Kód]),2),"")</f>
        <v/>
      </c>
      <c r="E287" s="12" t="str">
        <f>IFERROR(INDEX(Cenník[#Data],MATCH($B287,Cenník[Kód]),4),"")</f>
        <v/>
      </c>
      <c r="F287" s="13" t="str">
        <f t="shared" si="4"/>
        <v/>
      </c>
      <c r="G287" s="5"/>
    </row>
    <row r="288" spans="1:7" x14ac:dyDescent="0.25">
      <c r="A288" s="9">
        <v>280</v>
      </c>
      <c r="B288" s="10" t="str">
        <f>IFERROR(INDEX(Výskyt[[poradie]:[kód-P]],MATCH(A288,Výskyt[poradie],0),2),"")</f>
        <v/>
      </c>
      <c r="C288" s="10" t="str">
        <f>IFERROR(INDEX(Cenník[#Data],MATCH($B288,Cenník[Kód]),2),"")</f>
        <v/>
      </c>
      <c r="D288" s="11" t="str">
        <f>IFERROR(INDEX(Výskyt[[Kód]:[ks]],MATCH(B288,Výskyt[Kód]),2),"")</f>
        <v/>
      </c>
      <c r="E288" s="12" t="str">
        <f>IFERROR(INDEX(Cenník[#Data],MATCH($B288,Cenník[Kód]),4),"")</f>
        <v/>
      </c>
      <c r="F288" s="13" t="str">
        <f t="shared" si="4"/>
        <v/>
      </c>
      <c r="G288" s="5"/>
    </row>
    <row r="289" spans="1:7" x14ac:dyDescent="0.25">
      <c r="A289" s="9">
        <v>281</v>
      </c>
      <c r="B289" s="10" t="str">
        <f>IFERROR(INDEX(Výskyt[[poradie]:[kód-P]],MATCH(A289,Výskyt[poradie],0),2),"")</f>
        <v/>
      </c>
      <c r="C289" s="10" t="str">
        <f>IFERROR(INDEX(Cenník[#Data],MATCH($B289,Cenník[Kód]),2),"")</f>
        <v/>
      </c>
      <c r="D289" s="11" t="str">
        <f>IFERROR(INDEX(Výskyt[[Kód]:[ks]],MATCH(B289,Výskyt[Kód]),2),"")</f>
        <v/>
      </c>
      <c r="E289" s="12" t="str">
        <f>IFERROR(INDEX(Cenník[#Data],MATCH($B289,Cenník[Kód]),4),"")</f>
        <v/>
      </c>
      <c r="F289" s="13" t="str">
        <f t="shared" si="4"/>
        <v/>
      </c>
      <c r="G289" s="5"/>
    </row>
    <row r="290" spans="1:7" x14ac:dyDescent="0.25">
      <c r="A290" s="9">
        <v>282</v>
      </c>
      <c r="B290" s="10" t="str">
        <f>IFERROR(INDEX(Výskyt[[poradie]:[kód-P]],MATCH(A290,Výskyt[poradie],0),2),"")</f>
        <v/>
      </c>
      <c r="C290" s="10" t="str">
        <f>IFERROR(INDEX(Cenník[#Data],MATCH($B290,Cenník[Kód]),2),"")</f>
        <v/>
      </c>
      <c r="D290" s="11" t="str">
        <f>IFERROR(INDEX(Výskyt[[Kód]:[ks]],MATCH(B290,Výskyt[Kód]),2),"")</f>
        <v/>
      </c>
      <c r="E290" s="12" t="str">
        <f>IFERROR(INDEX(Cenník[#Data],MATCH($B290,Cenník[Kód]),4),"")</f>
        <v/>
      </c>
      <c r="F290" s="13" t="str">
        <f t="shared" si="4"/>
        <v/>
      </c>
      <c r="G290" s="5"/>
    </row>
    <row r="291" spans="1:7" x14ac:dyDescent="0.25">
      <c r="A291" s="9">
        <v>283</v>
      </c>
      <c r="B291" s="10" t="str">
        <f>IFERROR(INDEX(Výskyt[[poradie]:[kód-P]],MATCH(A291,Výskyt[poradie],0),2),"")</f>
        <v/>
      </c>
      <c r="C291" s="10" t="str">
        <f>IFERROR(INDEX(Cenník[#Data],MATCH($B291,Cenník[Kód]),2),"")</f>
        <v/>
      </c>
      <c r="D291" s="11" t="str">
        <f>IFERROR(INDEX(Výskyt[[Kód]:[ks]],MATCH(B291,Výskyt[Kód]),2),"")</f>
        <v/>
      </c>
      <c r="E291" s="12" t="str">
        <f>IFERROR(INDEX(Cenník[#Data],MATCH($B291,Cenník[Kód]),4),"")</f>
        <v/>
      </c>
      <c r="F291" s="13" t="str">
        <f t="shared" si="4"/>
        <v/>
      </c>
      <c r="G291" s="5"/>
    </row>
    <row r="292" spans="1:7" x14ac:dyDescent="0.25">
      <c r="A292" s="9">
        <v>284</v>
      </c>
      <c r="B292" s="10" t="str">
        <f>IFERROR(INDEX(Výskyt[[poradie]:[kód-P]],MATCH(A292,Výskyt[poradie],0),2),"")</f>
        <v/>
      </c>
      <c r="C292" s="10" t="str">
        <f>IFERROR(INDEX(Cenník[#Data],MATCH($B292,Cenník[Kód]),2),"")</f>
        <v/>
      </c>
      <c r="D292" s="11" t="str">
        <f>IFERROR(INDEX(Výskyt[[Kód]:[ks]],MATCH(B292,Výskyt[Kód]),2),"")</f>
        <v/>
      </c>
      <c r="E292" s="12" t="str">
        <f>IFERROR(INDEX(Cenník[#Data],MATCH($B292,Cenník[Kód]),4),"")</f>
        <v/>
      </c>
      <c r="F292" s="13" t="str">
        <f t="shared" si="4"/>
        <v/>
      </c>
      <c r="G292" s="5"/>
    </row>
    <row r="293" spans="1:7" x14ac:dyDescent="0.25">
      <c r="A293" s="9">
        <v>285</v>
      </c>
      <c r="B293" s="10" t="str">
        <f>IFERROR(INDEX(Výskyt[[poradie]:[kód-P]],MATCH(A293,Výskyt[poradie],0),2),"")</f>
        <v/>
      </c>
      <c r="C293" s="10" t="str">
        <f>IFERROR(INDEX(Cenník[#Data],MATCH($B293,Cenník[Kód]),2),"")</f>
        <v/>
      </c>
      <c r="D293" s="11" t="str">
        <f>IFERROR(INDEX(Výskyt[[Kód]:[ks]],MATCH(B293,Výskyt[Kód]),2),"")</f>
        <v/>
      </c>
      <c r="E293" s="12" t="str">
        <f>IFERROR(INDEX(Cenník[#Data],MATCH($B293,Cenník[Kód]),4),"")</f>
        <v/>
      </c>
      <c r="F293" s="13" t="str">
        <f t="shared" si="4"/>
        <v/>
      </c>
      <c r="G293" s="5"/>
    </row>
    <row r="294" spans="1:7" x14ac:dyDescent="0.25">
      <c r="A294" s="9">
        <v>286</v>
      </c>
      <c r="B294" s="10" t="str">
        <f>IFERROR(INDEX(Výskyt[[poradie]:[kód-P]],MATCH(A294,Výskyt[poradie],0),2),"")</f>
        <v/>
      </c>
      <c r="C294" s="10" t="str">
        <f>IFERROR(INDEX(Cenník[#Data],MATCH($B294,Cenník[Kód]),2),"")</f>
        <v/>
      </c>
      <c r="D294" s="11" t="str">
        <f>IFERROR(INDEX(Výskyt[[Kód]:[ks]],MATCH(B294,Výskyt[Kód]),2),"")</f>
        <v/>
      </c>
      <c r="E294" s="12" t="str">
        <f>IFERROR(INDEX(Cenník[#Data],MATCH($B294,Cenník[Kód]),4),"")</f>
        <v/>
      </c>
      <c r="F294" s="13" t="str">
        <f t="shared" si="4"/>
        <v/>
      </c>
      <c r="G294" s="5"/>
    </row>
    <row r="295" spans="1:7" x14ac:dyDescent="0.25">
      <c r="A295" s="9">
        <v>287</v>
      </c>
      <c r="B295" s="10" t="str">
        <f>IFERROR(INDEX(Výskyt[[poradie]:[kód-P]],MATCH(A295,Výskyt[poradie],0),2),"")</f>
        <v/>
      </c>
      <c r="C295" s="10" t="str">
        <f>IFERROR(INDEX(Cenník[#Data],MATCH($B295,Cenník[Kód]),2),"")</f>
        <v/>
      </c>
      <c r="D295" s="11" t="str">
        <f>IFERROR(INDEX(Výskyt[[Kód]:[ks]],MATCH(B295,Výskyt[Kód]),2),"")</f>
        <v/>
      </c>
      <c r="E295" s="12" t="str">
        <f>IFERROR(INDEX(Cenník[#Data],MATCH($B295,Cenník[Kód]),4),"")</f>
        <v/>
      </c>
      <c r="F295" s="13" t="str">
        <f t="shared" si="4"/>
        <v/>
      </c>
      <c r="G295" s="5"/>
    </row>
    <row r="296" spans="1:7" x14ac:dyDescent="0.25">
      <c r="A296" s="9">
        <v>288</v>
      </c>
      <c r="B296" s="10" t="str">
        <f>IFERROR(INDEX(Výskyt[[poradie]:[kód-P]],MATCH(A296,Výskyt[poradie],0),2),"")</f>
        <v/>
      </c>
      <c r="C296" s="10" t="str">
        <f>IFERROR(INDEX(Cenník[#Data],MATCH($B296,Cenník[Kód]),2),"")</f>
        <v/>
      </c>
      <c r="D296" s="11" t="str">
        <f>IFERROR(INDEX(Výskyt[[Kód]:[ks]],MATCH(B296,Výskyt[Kód]),2),"")</f>
        <v/>
      </c>
      <c r="E296" s="12" t="str">
        <f>IFERROR(INDEX(Cenník[#Data],MATCH($B296,Cenník[Kód]),4),"")</f>
        <v/>
      </c>
      <c r="F296" s="13" t="str">
        <f t="shared" si="4"/>
        <v/>
      </c>
      <c r="G296" s="5"/>
    </row>
    <row r="297" spans="1:7" x14ac:dyDescent="0.25">
      <c r="A297" s="9">
        <v>289</v>
      </c>
      <c r="B297" s="10" t="str">
        <f>IFERROR(INDEX(Výskyt[[poradie]:[kód-P]],MATCH(A297,Výskyt[poradie],0),2),"")</f>
        <v/>
      </c>
      <c r="C297" s="10" t="str">
        <f>IFERROR(INDEX(Cenník[#Data],MATCH($B297,Cenník[Kód]),2),"")</f>
        <v/>
      </c>
      <c r="D297" s="11" t="str">
        <f>IFERROR(INDEX(Výskyt[[Kód]:[ks]],MATCH(B297,Výskyt[Kód]),2),"")</f>
        <v/>
      </c>
      <c r="E297" s="12" t="str">
        <f>IFERROR(INDEX(Cenník[#Data],MATCH($B297,Cenník[Kód]),4),"")</f>
        <v/>
      </c>
      <c r="F297" s="13" t="str">
        <f t="shared" si="4"/>
        <v/>
      </c>
      <c r="G297" s="5"/>
    </row>
    <row r="298" spans="1:7" x14ac:dyDescent="0.25">
      <c r="A298" s="9">
        <v>290</v>
      </c>
      <c r="B298" s="10" t="str">
        <f>IFERROR(INDEX(Výskyt[[poradie]:[kód-P]],MATCH(A298,Výskyt[poradie],0),2),"")</f>
        <v/>
      </c>
      <c r="C298" s="10" t="str">
        <f>IFERROR(INDEX(Cenník[#Data],MATCH($B298,Cenník[Kód]),2),"")</f>
        <v/>
      </c>
      <c r="D298" s="11" t="str">
        <f>IFERROR(INDEX(Výskyt[[Kód]:[ks]],MATCH(B298,Výskyt[Kód]),2),"")</f>
        <v/>
      </c>
      <c r="E298" s="12" t="str">
        <f>IFERROR(INDEX(Cenník[#Data],MATCH($B298,Cenník[Kód]),4),"")</f>
        <v/>
      </c>
      <c r="F298" s="13" t="str">
        <f t="shared" si="4"/>
        <v/>
      </c>
      <c r="G298" s="5"/>
    </row>
    <row r="299" spans="1:7" x14ac:dyDescent="0.25">
      <c r="A299" s="9">
        <v>291</v>
      </c>
      <c r="B299" s="10" t="str">
        <f>IFERROR(INDEX(Výskyt[[poradie]:[kód-P]],MATCH(A299,Výskyt[poradie],0),2),"")</f>
        <v/>
      </c>
      <c r="C299" s="10" t="str">
        <f>IFERROR(INDEX(Cenník[#Data],MATCH($B299,Cenník[Kód]),2),"")</f>
        <v/>
      </c>
      <c r="D299" s="11" t="str">
        <f>IFERROR(INDEX(Výskyt[[Kód]:[ks]],MATCH(B299,Výskyt[Kód]),2),"")</f>
        <v/>
      </c>
      <c r="E299" s="12" t="str">
        <f>IFERROR(INDEX(Cenník[#Data],MATCH($B299,Cenník[Kód]),4),"")</f>
        <v/>
      </c>
      <c r="F299" s="13" t="str">
        <f t="shared" si="4"/>
        <v/>
      </c>
      <c r="G299" s="5"/>
    </row>
    <row r="300" spans="1:7" x14ac:dyDescent="0.25">
      <c r="A300" s="9">
        <v>292</v>
      </c>
      <c r="B300" s="10" t="str">
        <f>IFERROR(INDEX(Výskyt[[poradie]:[kód-P]],MATCH(A300,Výskyt[poradie],0),2),"")</f>
        <v/>
      </c>
      <c r="C300" s="10" t="str">
        <f>IFERROR(INDEX(Cenník[#Data],MATCH($B300,Cenník[Kód]),2),"")</f>
        <v/>
      </c>
      <c r="D300" s="11" t="str">
        <f>IFERROR(INDEX(Výskyt[[Kód]:[ks]],MATCH(B300,Výskyt[Kód]),2),"")</f>
        <v/>
      </c>
      <c r="E300" s="12" t="str">
        <f>IFERROR(INDEX(Cenník[#Data],MATCH($B300,Cenník[Kód]),4),"")</f>
        <v/>
      </c>
      <c r="F300" s="13" t="str">
        <f t="shared" si="4"/>
        <v/>
      </c>
      <c r="G300" s="5"/>
    </row>
    <row r="301" spans="1:7" x14ac:dyDescent="0.25">
      <c r="A301" s="9">
        <v>293</v>
      </c>
      <c r="B301" s="10" t="str">
        <f>IFERROR(INDEX(Výskyt[[poradie]:[kód-P]],MATCH(A301,Výskyt[poradie],0),2),"")</f>
        <v/>
      </c>
      <c r="C301" s="10" t="str">
        <f>IFERROR(INDEX(Cenník[#Data],MATCH($B301,Cenník[Kód]),2),"")</f>
        <v/>
      </c>
      <c r="D301" s="11" t="str">
        <f>IFERROR(INDEX(Výskyt[[Kód]:[ks]],MATCH(B301,Výskyt[Kód]),2),"")</f>
        <v/>
      </c>
      <c r="E301" s="12" t="str">
        <f>IFERROR(INDEX(Cenník[#Data],MATCH($B301,Cenník[Kód]),4),"")</f>
        <v/>
      </c>
      <c r="F301" s="13" t="str">
        <f t="shared" si="4"/>
        <v/>
      </c>
      <c r="G301" s="5"/>
    </row>
    <row r="302" spans="1:7" x14ac:dyDescent="0.25">
      <c r="A302" s="9">
        <v>294</v>
      </c>
      <c r="B302" s="10" t="str">
        <f>IFERROR(INDEX(Výskyt[[poradie]:[kód-P]],MATCH(A302,Výskyt[poradie],0),2),"")</f>
        <v/>
      </c>
      <c r="C302" s="10" t="str">
        <f>IFERROR(INDEX(Cenník[#Data],MATCH($B302,Cenník[Kód]),2),"")</f>
        <v/>
      </c>
      <c r="D302" s="11" t="str">
        <f>IFERROR(INDEX(Výskyt[[Kód]:[ks]],MATCH(B302,Výskyt[Kód]),2),"")</f>
        <v/>
      </c>
      <c r="E302" s="12" t="str">
        <f>IFERROR(INDEX(Cenník[#Data],MATCH($B302,Cenník[Kód]),4),"")</f>
        <v/>
      </c>
      <c r="F302" s="13" t="str">
        <f t="shared" si="4"/>
        <v/>
      </c>
      <c r="G302" s="5"/>
    </row>
    <row r="303" spans="1:7" x14ac:dyDescent="0.25">
      <c r="A303" s="9">
        <v>295</v>
      </c>
      <c r="B303" s="10" t="str">
        <f>IFERROR(INDEX(Výskyt[[poradie]:[kód-P]],MATCH(A303,Výskyt[poradie],0),2),"")</f>
        <v/>
      </c>
      <c r="C303" s="10" t="str">
        <f>IFERROR(INDEX(Cenník[#Data],MATCH($B303,Cenník[Kód]),2),"")</f>
        <v/>
      </c>
      <c r="D303" s="11" t="str">
        <f>IFERROR(INDEX(Výskyt[[Kód]:[ks]],MATCH(B303,Výskyt[Kód]),2),"")</f>
        <v/>
      </c>
      <c r="E303" s="12" t="str">
        <f>IFERROR(INDEX(Cenník[#Data],MATCH($B303,Cenník[Kód]),4),"")</f>
        <v/>
      </c>
      <c r="F303" s="13" t="str">
        <f t="shared" si="4"/>
        <v/>
      </c>
      <c r="G303" s="5"/>
    </row>
    <row r="304" spans="1:7" x14ac:dyDescent="0.25">
      <c r="A304" s="9">
        <v>296</v>
      </c>
      <c r="B304" s="10" t="str">
        <f>IFERROR(INDEX(Výskyt[[poradie]:[kód-P]],MATCH(A304,Výskyt[poradie],0),2),"")</f>
        <v/>
      </c>
      <c r="C304" s="10" t="str">
        <f>IFERROR(INDEX(Cenník[#Data],MATCH($B304,Cenník[Kód]),2),"")</f>
        <v/>
      </c>
      <c r="D304" s="11" t="str">
        <f>IFERROR(INDEX(Výskyt[[Kód]:[ks]],MATCH(B304,Výskyt[Kód]),2),"")</f>
        <v/>
      </c>
      <c r="E304" s="12" t="str">
        <f>IFERROR(INDEX(Cenník[#Data],MATCH($B304,Cenník[Kód]),4),"")</f>
        <v/>
      </c>
      <c r="F304" s="13" t="str">
        <f t="shared" si="4"/>
        <v/>
      </c>
      <c r="G304" s="5"/>
    </row>
    <row r="305" spans="1:7" x14ac:dyDescent="0.25">
      <c r="A305" s="9">
        <v>297</v>
      </c>
      <c r="B305" s="10" t="str">
        <f>IFERROR(INDEX(Výskyt[[poradie]:[kód-P]],MATCH(A305,Výskyt[poradie],0),2),"")</f>
        <v/>
      </c>
      <c r="C305" s="10" t="str">
        <f>IFERROR(INDEX(Cenník[#Data],MATCH($B305,Cenník[Kód]),2),"")</f>
        <v/>
      </c>
      <c r="D305" s="11" t="str">
        <f>IFERROR(INDEX(Výskyt[[Kód]:[ks]],MATCH(B305,Výskyt[Kód]),2),"")</f>
        <v/>
      </c>
      <c r="E305" s="12" t="str">
        <f>IFERROR(INDEX(Cenník[#Data],MATCH($B305,Cenník[Kód]),4),"")</f>
        <v/>
      </c>
      <c r="F305" s="13" t="str">
        <f t="shared" si="4"/>
        <v/>
      </c>
      <c r="G305" s="5"/>
    </row>
    <row r="306" spans="1:7" x14ac:dyDescent="0.25">
      <c r="A306" s="9">
        <v>298</v>
      </c>
      <c r="B306" s="10" t="str">
        <f>IFERROR(INDEX(Výskyt[[poradie]:[kód-P]],MATCH(A306,Výskyt[poradie],0),2),"")</f>
        <v/>
      </c>
      <c r="C306" s="10" t="str">
        <f>IFERROR(INDEX(Cenník[#Data],MATCH($B306,Cenník[Kód]),2),"")</f>
        <v/>
      </c>
      <c r="D306" s="11" t="str">
        <f>IFERROR(INDEX(Výskyt[[Kód]:[ks]],MATCH(B306,Výskyt[Kód]),2),"")</f>
        <v/>
      </c>
      <c r="E306" s="12" t="str">
        <f>IFERROR(INDEX(Cenník[#Data],MATCH($B306,Cenník[Kód]),4),"")</f>
        <v/>
      </c>
      <c r="F306" s="13" t="str">
        <f t="shared" si="4"/>
        <v/>
      </c>
      <c r="G306" s="5"/>
    </row>
    <row r="307" spans="1:7" x14ac:dyDescent="0.25">
      <c r="A307" s="9">
        <v>299</v>
      </c>
      <c r="B307" s="10" t="str">
        <f>IFERROR(INDEX(Výskyt[[poradie]:[kód-P]],MATCH(A307,Výskyt[poradie],0),2),"")</f>
        <v/>
      </c>
      <c r="C307" s="10" t="str">
        <f>IFERROR(INDEX(Cenník[#Data],MATCH($B307,Cenník[Kód]),2),"")</f>
        <v/>
      </c>
      <c r="D307" s="11" t="str">
        <f>IFERROR(INDEX(Výskyt[[Kód]:[ks]],MATCH(B307,Výskyt[Kód]),2),"")</f>
        <v/>
      </c>
      <c r="E307" s="12" t="str">
        <f>IFERROR(INDEX(Cenník[#Data],MATCH($B307,Cenník[Kód]),4),"")</f>
        <v/>
      </c>
      <c r="F307" s="13" t="str">
        <f t="shared" si="4"/>
        <v/>
      </c>
      <c r="G307" s="5"/>
    </row>
    <row r="308" spans="1:7" x14ac:dyDescent="0.25">
      <c r="A308" s="9">
        <v>300</v>
      </c>
      <c r="B308" s="10" t="str">
        <f>IFERROR(INDEX(Výskyt[[poradie]:[kód-P]],MATCH(A308,Výskyt[poradie],0),2),"")</f>
        <v/>
      </c>
      <c r="C308" s="10" t="str">
        <f>IFERROR(INDEX(Cenník[#Data],MATCH($B308,Cenník[Kód]),2),"")</f>
        <v/>
      </c>
      <c r="D308" s="11" t="str">
        <f>IFERROR(INDEX(Výskyt[[Kód]:[ks]],MATCH(B308,Výskyt[Kód]),2),"")</f>
        <v/>
      </c>
      <c r="E308" s="12" t="str">
        <f>IFERROR(INDEX(Cenník[#Data],MATCH($B308,Cenník[Kód]),4),"")</f>
        <v/>
      </c>
      <c r="F308" s="13" t="str">
        <f t="shared" si="4"/>
        <v/>
      </c>
      <c r="G308" s="5"/>
    </row>
    <row r="309" spans="1:7" x14ac:dyDescent="0.25">
      <c r="A309" s="9">
        <v>301</v>
      </c>
      <c r="B309" s="10" t="str">
        <f>IFERROR(INDEX(Výskyt[[poradie]:[kód-P]],MATCH(A309,Výskyt[poradie],0),2),"")</f>
        <v/>
      </c>
      <c r="C309" s="10" t="str">
        <f>IFERROR(INDEX(Cenník[#Data],MATCH($B309,Cenník[Kód]),2),"")</f>
        <v/>
      </c>
      <c r="D309" s="11" t="str">
        <f>IFERROR(INDEX(Výskyt[[Kód]:[ks]],MATCH(B309,Výskyt[Kód]),2),"")</f>
        <v/>
      </c>
      <c r="E309" s="12" t="str">
        <f>IFERROR(INDEX(Cenník[#Data],MATCH($B309,Cenník[Kód]),4),"")</f>
        <v/>
      </c>
      <c r="F309" s="13" t="str">
        <f t="shared" si="4"/>
        <v/>
      </c>
      <c r="G309" s="5"/>
    </row>
    <row r="310" spans="1:7" x14ac:dyDescent="0.25">
      <c r="A310" s="9">
        <v>302</v>
      </c>
      <c r="B310" s="10" t="str">
        <f>IFERROR(INDEX(Výskyt[[poradie]:[kód-P]],MATCH(A310,Výskyt[poradie],0),2),"")</f>
        <v/>
      </c>
      <c r="C310" s="10" t="str">
        <f>IFERROR(INDEX(Cenník[#Data],MATCH($B310,Cenník[Kód]),2),"")</f>
        <v/>
      </c>
      <c r="D310" s="11" t="str">
        <f>IFERROR(INDEX(Výskyt[[Kód]:[ks]],MATCH(B310,Výskyt[Kód]),2),"")</f>
        <v/>
      </c>
      <c r="E310" s="12" t="str">
        <f>IFERROR(INDEX(Cenník[#Data],MATCH($B310,Cenník[Kód]),4),"")</f>
        <v/>
      </c>
      <c r="F310" s="13" t="str">
        <f t="shared" si="4"/>
        <v/>
      </c>
      <c r="G310" s="5"/>
    </row>
    <row r="311" spans="1:7" x14ac:dyDescent="0.25">
      <c r="A311" s="9">
        <v>303</v>
      </c>
      <c r="B311" s="10" t="str">
        <f>IFERROR(INDEX(Výskyt[[poradie]:[kód-P]],MATCH(A311,Výskyt[poradie],0),2),"")</f>
        <v/>
      </c>
      <c r="C311" s="10" t="str">
        <f>IFERROR(INDEX(Cenník[#Data],MATCH($B311,Cenník[Kód]),2),"")</f>
        <v/>
      </c>
      <c r="D311" s="11" t="str">
        <f>IFERROR(INDEX(Výskyt[[Kód]:[ks]],MATCH(B311,Výskyt[Kód]),2),"")</f>
        <v/>
      </c>
      <c r="E311" s="12" t="str">
        <f>IFERROR(INDEX(Cenník[#Data],MATCH($B311,Cenník[Kód]),4),"")</f>
        <v/>
      </c>
      <c r="F311" s="13" t="str">
        <f t="shared" si="4"/>
        <v/>
      </c>
      <c r="G311" s="5"/>
    </row>
    <row r="312" spans="1:7" x14ac:dyDescent="0.25">
      <c r="A312" s="9">
        <v>304</v>
      </c>
      <c r="B312" s="10" t="str">
        <f>IFERROR(INDEX(Výskyt[[poradie]:[kód-P]],MATCH(A312,Výskyt[poradie],0),2),"")</f>
        <v/>
      </c>
      <c r="C312" s="10" t="str">
        <f>IFERROR(INDEX(Cenník[#Data],MATCH($B312,Cenník[Kód]),2),"")</f>
        <v/>
      </c>
      <c r="D312" s="11" t="str">
        <f>IFERROR(INDEX(Výskyt[[Kód]:[ks]],MATCH(B312,Výskyt[Kód]),2),"")</f>
        <v/>
      </c>
      <c r="E312" s="12" t="str">
        <f>IFERROR(INDEX(Cenník[#Data],MATCH($B312,Cenník[Kód]),4),"")</f>
        <v/>
      </c>
      <c r="F312" s="13" t="str">
        <f t="shared" si="4"/>
        <v/>
      </c>
      <c r="G312" s="5"/>
    </row>
    <row r="313" spans="1:7" x14ac:dyDescent="0.25">
      <c r="A313" s="9">
        <v>305</v>
      </c>
      <c r="B313" s="10" t="str">
        <f>IFERROR(INDEX(Výskyt[[poradie]:[kód-P]],MATCH(A313,Výskyt[poradie],0),2),"")</f>
        <v/>
      </c>
      <c r="C313" s="10" t="str">
        <f>IFERROR(INDEX(Cenník[#Data],MATCH($B313,Cenník[Kód]),2),"")</f>
        <v/>
      </c>
      <c r="D313" s="11" t="str">
        <f>IFERROR(INDEX(Výskyt[[Kód]:[ks]],MATCH(B313,Výskyt[Kód]),2),"")</f>
        <v/>
      </c>
      <c r="E313" s="12" t="str">
        <f>IFERROR(INDEX(Cenník[#Data],MATCH($B313,Cenník[Kód]),4),"")</f>
        <v/>
      </c>
      <c r="F313" s="13" t="str">
        <f t="shared" si="4"/>
        <v/>
      </c>
      <c r="G313" s="5"/>
    </row>
    <row r="314" spans="1:7" x14ac:dyDescent="0.25">
      <c r="A314" s="9">
        <v>306</v>
      </c>
      <c r="B314" s="10" t="str">
        <f>IFERROR(INDEX(Výskyt[[poradie]:[kód-P]],MATCH(A314,Výskyt[poradie],0),2),"")</f>
        <v/>
      </c>
      <c r="C314" s="10" t="str">
        <f>IFERROR(INDEX(Cenník[#Data],MATCH($B314,Cenník[Kód]),2),"")</f>
        <v/>
      </c>
      <c r="D314" s="11" t="str">
        <f>IFERROR(INDEX(Výskyt[[Kód]:[ks]],MATCH(B314,Výskyt[Kód]),2),"")</f>
        <v/>
      </c>
      <c r="E314" s="12" t="str">
        <f>IFERROR(INDEX(Cenník[#Data],MATCH($B314,Cenník[Kód]),4),"")</f>
        <v/>
      </c>
      <c r="F314" s="13" t="str">
        <f t="shared" si="4"/>
        <v/>
      </c>
      <c r="G314" s="5"/>
    </row>
    <row r="315" spans="1:7" x14ac:dyDescent="0.25">
      <c r="A315" s="9">
        <v>307</v>
      </c>
      <c r="B315" s="10" t="str">
        <f>IFERROR(INDEX(Výskyt[[poradie]:[kód-P]],MATCH(A315,Výskyt[poradie],0),2),"")</f>
        <v/>
      </c>
      <c r="C315" s="10" t="str">
        <f>IFERROR(INDEX(Cenník[#Data],MATCH($B315,Cenník[Kód]),2),"")</f>
        <v/>
      </c>
      <c r="D315" s="11" t="str">
        <f>IFERROR(INDEX(Výskyt[[Kód]:[ks]],MATCH(B315,Výskyt[Kód]),2),"")</f>
        <v/>
      </c>
      <c r="E315" s="12" t="str">
        <f>IFERROR(INDEX(Cenník[#Data],MATCH($B315,Cenník[Kód]),4),"")</f>
        <v/>
      </c>
      <c r="F315" s="13" t="str">
        <f t="shared" si="4"/>
        <v/>
      </c>
      <c r="G315" s="5"/>
    </row>
    <row r="316" spans="1:7" x14ac:dyDescent="0.25">
      <c r="A316" s="9">
        <v>308</v>
      </c>
      <c r="B316" s="10" t="str">
        <f>IFERROR(INDEX(Výskyt[[poradie]:[kód-P]],MATCH(A316,Výskyt[poradie],0),2),"")</f>
        <v/>
      </c>
      <c r="C316" s="10" t="str">
        <f>IFERROR(INDEX(Cenník[#Data],MATCH($B316,Cenník[Kód]),2),"")</f>
        <v/>
      </c>
      <c r="D316" s="11" t="str">
        <f>IFERROR(INDEX(Výskyt[[Kód]:[ks]],MATCH(B316,Výskyt[Kód]),2),"")</f>
        <v/>
      </c>
      <c r="E316" s="12" t="str">
        <f>IFERROR(INDEX(Cenník[#Data],MATCH($B316,Cenník[Kód]),4),"")</f>
        <v/>
      </c>
      <c r="F316" s="13" t="str">
        <f t="shared" si="4"/>
        <v/>
      </c>
      <c r="G316" s="5"/>
    </row>
    <row r="317" spans="1:7" x14ac:dyDescent="0.25">
      <c r="A317" s="9">
        <v>309</v>
      </c>
      <c r="B317" s="10" t="str">
        <f>IFERROR(INDEX(Výskyt[[poradie]:[kód-P]],MATCH(A317,Výskyt[poradie],0),2),"")</f>
        <v/>
      </c>
      <c r="C317" s="10" t="str">
        <f>IFERROR(INDEX(Cenník[#Data],MATCH($B317,Cenník[Kód]),2),"")</f>
        <v/>
      </c>
      <c r="D317" s="11" t="str">
        <f>IFERROR(INDEX(Výskyt[[Kód]:[ks]],MATCH(B317,Výskyt[Kód]),2),"")</f>
        <v/>
      </c>
      <c r="E317" s="12" t="str">
        <f>IFERROR(INDEX(Cenník[#Data],MATCH($B317,Cenník[Kód]),4),"")</f>
        <v/>
      </c>
      <c r="F317" s="13" t="str">
        <f t="shared" si="4"/>
        <v/>
      </c>
      <c r="G317" s="5"/>
    </row>
    <row r="318" spans="1:7" x14ac:dyDescent="0.25">
      <c r="A318" s="9">
        <v>310</v>
      </c>
      <c r="B318" s="10" t="str">
        <f>IFERROR(INDEX(Výskyt[[poradie]:[kód-P]],MATCH(A318,Výskyt[poradie],0),2),"")</f>
        <v/>
      </c>
      <c r="C318" s="10" t="str">
        <f>IFERROR(INDEX(Cenník[#Data],MATCH($B318,Cenník[Kód]),2),"")</f>
        <v/>
      </c>
      <c r="D318" s="11" t="str">
        <f>IFERROR(INDEX(Výskyt[[Kód]:[ks]],MATCH(B318,Výskyt[Kód]),2),"")</f>
        <v/>
      </c>
      <c r="E318" s="12" t="str">
        <f>IFERROR(INDEX(Cenník[#Data],MATCH($B318,Cenník[Kód]),4),"")</f>
        <v/>
      </c>
      <c r="F318" s="13" t="str">
        <f t="shared" si="4"/>
        <v/>
      </c>
      <c r="G318" s="5"/>
    </row>
    <row r="319" spans="1:7" x14ac:dyDescent="0.25">
      <c r="A319" s="9">
        <v>311</v>
      </c>
      <c r="B319" s="10" t="str">
        <f>IFERROR(INDEX(Výskyt[[poradie]:[kód-P]],MATCH(A319,Výskyt[poradie],0),2),"")</f>
        <v/>
      </c>
      <c r="C319" s="10" t="str">
        <f>IFERROR(INDEX(Cenník[#Data],MATCH($B319,Cenník[Kód]),2),"")</f>
        <v/>
      </c>
      <c r="D319" s="11" t="str">
        <f>IFERROR(INDEX(Výskyt[[Kód]:[ks]],MATCH(B319,Výskyt[Kód]),2),"")</f>
        <v/>
      </c>
      <c r="E319" s="12" t="str">
        <f>IFERROR(INDEX(Cenník[#Data],MATCH($B319,Cenník[Kód]),4),"")</f>
        <v/>
      </c>
      <c r="F319" s="13" t="str">
        <f t="shared" si="4"/>
        <v/>
      </c>
      <c r="G319" s="5"/>
    </row>
    <row r="320" spans="1:7" x14ac:dyDescent="0.25">
      <c r="A320" s="9">
        <v>312</v>
      </c>
      <c r="B320" s="10" t="str">
        <f>IFERROR(INDEX(Výskyt[[poradie]:[kód-P]],MATCH(A320,Výskyt[poradie],0),2),"")</f>
        <v/>
      </c>
      <c r="C320" s="10" t="str">
        <f>IFERROR(INDEX(Cenník[#Data],MATCH($B320,Cenník[Kód]),2),"")</f>
        <v/>
      </c>
      <c r="D320" s="11" t="str">
        <f>IFERROR(INDEX(Výskyt[[Kód]:[ks]],MATCH(B320,Výskyt[Kód]),2),"")</f>
        <v/>
      </c>
      <c r="E320" s="12" t="str">
        <f>IFERROR(INDEX(Cenník[#Data],MATCH($B320,Cenník[Kód]),4),"")</f>
        <v/>
      </c>
      <c r="F320" s="13" t="str">
        <f t="shared" si="4"/>
        <v/>
      </c>
      <c r="G320" s="5"/>
    </row>
    <row r="321" spans="1:7" x14ac:dyDescent="0.25">
      <c r="A321" s="9">
        <v>313</v>
      </c>
      <c r="B321" s="10" t="str">
        <f>IFERROR(INDEX(Výskyt[[poradie]:[kód-P]],MATCH(A321,Výskyt[poradie],0),2),"")</f>
        <v/>
      </c>
      <c r="C321" s="10" t="str">
        <f>IFERROR(INDEX(Cenník[#Data],MATCH($B321,Cenník[Kód]),2),"")</f>
        <v/>
      </c>
      <c r="D321" s="11" t="str">
        <f>IFERROR(INDEX(Výskyt[[Kód]:[ks]],MATCH(B321,Výskyt[Kód]),2),"")</f>
        <v/>
      </c>
      <c r="E321" s="12" t="str">
        <f>IFERROR(INDEX(Cenník[#Data],MATCH($B321,Cenník[Kód]),4),"")</f>
        <v/>
      </c>
      <c r="F321" s="13" t="str">
        <f t="shared" si="4"/>
        <v/>
      </c>
      <c r="G321" s="5"/>
    </row>
    <row r="322" spans="1:7" x14ac:dyDescent="0.25">
      <c r="A322" s="9">
        <v>314</v>
      </c>
      <c r="B322" s="10" t="str">
        <f>IFERROR(INDEX(Výskyt[[poradie]:[kód-P]],MATCH(A322,Výskyt[poradie],0),2),"")</f>
        <v/>
      </c>
      <c r="C322" s="10" t="str">
        <f>IFERROR(INDEX(Cenník[#Data],MATCH($B322,Cenník[Kód]),2),"")</f>
        <v/>
      </c>
      <c r="D322" s="11" t="str">
        <f>IFERROR(INDEX(Výskyt[[Kód]:[ks]],MATCH(B322,Výskyt[Kód]),2),"")</f>
        <v/>
      </c>
      <c r="E322" s="12" t="str">
        <f>IFERROR(INDEX(Cenník[#Data],MATCH($B322,Cenník[Kód]),4),"")</f>
        <v/>
      </c>
      <c r="F322" s="13" t="str">
        <f t="shared" si="4"/>
        <v/>
      </c>
      <c r="G322" s="5"/>
    </row>
    <row r="323" spans="1:7" x14ac:dyDescent="0.25">
      <c r="A323" s="9">
        <v>315</v>
      </c>
      <c r="B323" s="10" t="str">
        <f>IFERROR(INDEX(Výskyt[[poradie]:[kód-P]],MATCH(A323,Výskyt[poradie],0),2),"")</f>
        <v/>
      </c>
      <c r="C323" s="10" t="str">
        <f>IFERROR(INDEX(Cenník[#Data],MATCH($B323,Cenník[Kód]),2),"")</f>
        <v/>
      </c>
      <c r="D323" s="11" t="str">
        <f>IFERROR(INDEX(Výskyt[[Kód]:[ks]],MATCH(B323,Výskyt[Kód]),2),"")</f>
        <v/>
      </c>
      <c r="E323" s="12" t="str">
        <f>IFERROR(INDEX(Cenník[#Data],MATCH($B323,Cenník[Kód]),4),"")</f>
        <v/>
      </c>
      <c r="F323" s="13" t="str">
        <f t="shared" si="4"/>
        <v/>
      </c>
      <c r="G323" s="5"/>
    </row>
    <row r="324" spans="1:7" x14ac:dyDescent="0.25">
      <c r="A324" s="9">
        <v>316</v>
      </c>
      <c r="B324" s="10" t="str">
        <f>IFERROR(INDEX(Výskyt[[poradie]:[kód-P]],MATCH(A324,Výskyt[poradie],0),2),"")</f>
        <v/>
      </c>
      <c r="C324" s="10" t="str">
        <f>IFERROR(INDEX(Cenník[#Data],MATCH($B324,Cenník[Kód]),2),"")</f>
        <v/>
      </c>
      <c r="D324" s="11" t="str">
        <f>IFERROR(INDEX(Výskyt[[Kód]:[ks]],MATCH(B324,Výskyt[Kód]),2),"")</f>
        <v/>
      </c>
      <c r="E324" s="12" t="str">
        <f>IFERROR(INDEX(Cenník[#Data],MATCH($B324,Cenník[Kód]),4),"")</f>
        <v/>
      </c>
      <c r="F324" s="13" t="str">
        <f t="shared" si="4"/>
        <v/>
      </c>
      <c r="G324" s="5"/>
    </row>
    <row r="325" spans="1:7" x14ac:dyDescent="0.25">
      <c r="A325" s="9">
        <v>317</v>
      </c>
      <c r="B325" s="10" t="str">
        <f>IFERROR(INDEX(Výskyt[[poradie]:[kód-P]],MATCH(A325,Výskyt[poradie],0),2),"")</f>
        <v/>
      </c>
      <c r="C325" s="10" t="str">
        <f>IFERROR(INDEX(Cenník[#Data],MATCH($B325,Cenník[Kód]),2),"")</f>
        <v/>
      </c>
      <c r="D325" s="11" t="str">
        <f>IFERROR(INDEX(Výskyt[[Kód]:[ks]],MATCH(B325,Výskyt[Kód]),2),"")</f>
        <v/>
      </c>
      <c r="E325" s="12" t="str">
        <f>IFERROR(INDEX(Cenník[#Data],MATCH($B325,Cenník[Kód]),4),"")</f>
        <v/>
      </c>
      <c r="F325" s="13" t="str">
        <f t="shared" si="4"/>
        <v/>
      </c>
      <c r="G325" s="5"/>
    </row>
    <row r="326" spans="1:7" x14ac:dyDescent="0.25">
      <c r="A326" s="9">
        <v>318</v>
      </c>
      <c r="B326" s="10" t="str">
        <f>IFERROR(INDEX(Výskyt[[poradie]:[kód-P]],MATCH(A326,Výskyt[poradie],0),2),"")</f>
        <v/>
      </c>
      <c r="C326" s="10" t="str">
        <f>IFERROR(INDEX(Cenník[#Data],MATCH($B326,Cenník[Kód]),2),"")</f>
        <v/>
      </c>
      <c r="D326" s="11" t="str">
        <f>IFERROR(INDEX(Výskyt[[Kód]:[ks]],MATCH(B326,Výskyt[Kód]),2),"")</f>
        <v/>
      </c>
      <c r="E326" s="12" t="str">
        <f>IFERROR(INDEX(Cenník[#Data],MATCH($B326,Cenník[Kód]),4),"")</f>
        <v/>
      </c>
      <c r="F326" s="13" t="str">
        <f t="shared" si="4"/>
        <v/>
      </c>
      <c r="G326" s="5"/>
    </row>
    <row r="327" spans="1:7" x14ac:dyDescent="0.25">
      <c r="A327" s="9">
        <v>319</v>
      </c>
      <c r="B327" s="10" t="str">
        <f>IFERROR(INDEX(Výskyt[[poradie]:[kód-P]],MATCH(A327,Výskyt[poradie],0),2),"")</f>
        <v/>
      </c>
      <c r="C327" s="10" t="str">
        <f>IFERROR(INDEX(Cenník[#Data],MATCH($B327,Cenník[Kód]),2),"")</f>
        <v/>
      </c>
      <c r="D327" s="11" t="str">
        <f>IFERROR(INDEX(Výskyt[[Kód]:[ks]],MATCH(B327,Výskyt[Kód]),2),"")</f>
        <v/>
      </c>
      <c r="E327" s="12" t="str">
        <f>IFERROR(INDEX(Cenník[#Data],MATCH($B327,Cenník[Kód]),4),"")</f>
        <v/>
      </c>
      <c r="F327" s="13" t="str">
        <f t="shared" si="4"/>
        <v/>
      </c>
      <c r="G327" s="5"/>
    </row>
    <row r="328" spans="1:7" x14ac:dyDescent="0.25">
      <c r="A328" s="9">
        <v>320</v>
      </c>
      <c r="B328" s="10" t="str">
        <f>IFERROR(INDEX(Výskyt[[poradie]:[kód-P]],MATCH(A328,Výskyt[poradie],0),2),"")</f>
        <v/>
      </c>
      <c r="C328" s="10" t="str">
        <f>IFERROR(INDEX(Cenník[#Data],MATCH($B328,Cenník[Kód]),2),"")</f>
        <v/>
      </c>
      <c r="D328" s="11" t="str">
        <f>IFERROR(INDEX(Výskyt[[Kód]:[ks]],MATCH(B328,Výskyt[Kód]),2),"")</f>
        <v/>
      </c>
      <c r="E328" s="12" t="str">
        <f>IFERROR(INDEX(Cenník[#Data],MATCH($B328,Cenník[Kód]),4),"")</f>
        <v/>
      </c>
      <c r="F328" s="13" t="str">
        <f t="shared" si="4"/>
        <v/>
      </c>
      <c r="G328" s="5"/>
    </row>
    <row r="329" spans="1:7" x14ac:dyDescent="0.25">
      <c r="A329" s="9">
        <v>321</v>
      </c>
      <c r="B329" s="10" t="str">
        <f>IFERROR(INDEX(Výskyt[[poradie]:[kód-P]],MATCH(A329,Výskyt[poradie],0),2),"")</f>
        <v/>
      </c>
      <c r="C329" s="10" t="str">
        <f>IFERROR(INDEX(Cenník[#Data],MATCH($B329,Cenník[Kód]),2),"")</f>
        <v/>
      </c>
      <c r="D329" s="11" t="str">
        <f>IFERROR(INDEX(Výskyt[[Kód]:[ks]],MATCH(B329,Výskyt[Kód]),2),"")</f>
        <v/>
      </c>
      <c r="E329" s="12" t="str">
        <f>IFERROR(INDEX(Cenník[#Data],MATCH($B329,Cenník[Kód]),4),"")</f>
        <v/>
      </c>
      <c r="F329" s="13" t="str">
        <f t="shared" si="4"/>
        <v/>
      </c>
      <c r="G329" s="5"/>
    </row>
    <row r="330" spans="1:7" x14ac:dyDescent="0.25">
      <c r="A330" s="9">
        <v>322</v>
      </c>
      <c r="B330" s="10" t="str">
        <f>IFERROR(INDEX(Výskyt[[poradie]:[kód-P]],MATCH(A330,Výskyt[poradie],0),2),"")</f>
        <v/>
      </c>
      <c r="C330" s="10" t="str">
        <f>IFERROR(INDEX(Cenník[#Data],MATCH($B330,Cenník[Kód]),2),"")</f>
        <v/>
      </c>
      <c r="D330" s="11" t="str">
        <f>IFERROR(INDEX(Výskyt[[Kód]:[ks]],MATCH(B330,Výskyt[Kód]),2),"")</f>
        <v/>
      </c>
      <c r="E330" s="12" t="str">
        <f>IFERROR(INDEX(Cenník[#Data],MATCH($B330,Cenník[Kód]),4),"")</f>
        <v/>
      </c>
      <c r="F330" s="13" t="str">
        <f t="shared" ref="F330:F393" si="5">IFERROR(D330*E330,"")</f>
        <v/>
      </c>
      <c r="G330" s="5"/>
    </row>
    <row r="331" spans="1:7" x14ac:dyDescent="0.25">
      <c r="A331" s="9">
        <v>323</v>
      </c>
      <c r="B331" s="10" t="str">
        <f>IFERROR(INDEX(Výskyt[[poradie]:[kód-P]],MATCH(A331,Výskyt[poradie],0),2),"")</f>
        <v/>
      </c>
      <c r="C331" s="10" t="str">
        <f>IFERROR(INDEX(Cenník[#Data],MATCH($B331,Cenník[Kód]),2),"")</f>
        <v/>
      </c>
      <c r="D331" s="11" t="str">
        <f>IFERROR(INDEX(Výskyt[[Kód]:[ks]],MATCH(B331,Výskyt[Kód]),2),"")</f>
        <v/>
      </c>
      <c r="E331" s="12" t="str">
        <f>IFERROR(INDEX(Cenník[#Data],MATCH($B331,Cenník[Kód]),4),"")</f>
        <v/>
      </c>
      <c r="F331" s="13" t="str">
        <f t="shared" si="5"/>
        <v/>
      </c>
      <c r="G331" s="5"/>
    </row>
    <row r="332" spans="1:7" x14ac:dyDescent="0.25">
      <c r="A332" s="9">
        <v>324</v>
      </c>
      <c r="B332" s="10" t="str">
        <f>IFERROR(INDEX(Výskyt[[poradie]:[kód-P]],MATCH(A332,Výskyt[poradie],0),2),"")</f>
        <v/>
      </c>
      <c r="C332" s="10" t="str">
        <f>IFERROR(INDEX(Cenník[#Data],MATCH($B332,Cenník[Kód]),2),"")</f>
        <v/>
      </c>
      <c r="D332" s="11" t="str">
        <f>IFERROR(INDEX(Výskyt[[Kód]:[ks]],MATCH(B332,Výskyt[Kód]),2),"")</f>
        <v/>
      </c>
      <c r="E332" s="12" t="str">
        <f>IFERROR(INDEX(Cenník[#Data],MATCH($B332,Cenník[Kód]),4),"")</f>
        <v/>
      </c>
      <c r="F332" s="13" t="str">
        <f t="shared" si="5"/>
        <v/>
      </c>
      <c r="G332" s="5"/>
    </row>
    <row r="333" spans="1:7" x14ac:dyDescent="0.25">
      <c r="A333" s="9">
        <v>325</v>
      </c>
      <c r="B333" s="10" t="str">
        <f>IFERROR(INDEX(Výskyt[[poradie]:[kód-P]],MATCH(A333,Výskyt[poradie],0),2),"")</f>
        <v/>
      </c>
      <c r="C333" s="10" t="str">
        <f>IFERROR(INDEX(Cenník[#Data],MATCH($B333,Cenník[Kód]),2),"")</f>
        <v/>
      </c>
      <c r="D333" s="11" t="str">
        <f>IFERROR(INDEX(Výskyt[[Kód]:[ks]],MATCH(B333,Výskyt[Kód]),2),"")</f>
        <v/>
      </c>
      <c r="E333" s="12" t="str">
        <f>IFERROR(INDEX(Cenník[#Data],MATCH($B333,Cenník[Kód]),4),"")</f>
        <v/>
      </c>
      <c r="F333" s="13" t="str">
        <f t="shared" si="5"/>
        <v/>
      </c>
      <c r="G333" s="5"/>
    </row>
    <row r="334" spans="1:7" x14ac:dyDescent="0.25">
      <c r="A334" s="9">
        <v>326</v>
      </c>
      <c r="B334" s="10" t="str">
        <f>IFERROR(INDEX(Výskyt[[poradie]:[kód-P]],MATCH(A334,Výskyt[poradie],0),2),"")</f>
        <v/>
      </c>
      <c r="C334" s="10" t="str">
        <f>IFERROR(INDEX(Cenník[#Data],MATCH($B334,Cenník[Kód]),2),"")</f>
        <v/>
      </c>
      <c r="D334" s="11" t="str">
        <f>IFERROR(INDEX(Výskyt[[Kód]:[ks]],MATCH(B334,Výskyt[Kód]),2),"")</f>
        <v/>
      </c>
      <c r="E334" s="12" t="str">
        <f>IFERROR(INDEX(Cenník[#Data],MATCH($B334,Cenník[Kód]),4),"")</f>
        <v/>
      </c>
      <c r="F334" s="13" t="str">
        <f t="shared" si="5"/>
        <v/>
      </c>
      <c r="G334" s="5"/>
    </row>
    <row r="335" spans="1:7" x14ac:dyDescent="0.25">
      <c r="A335" s="9">
        <v>327</v>
      </c>
      <c r="B335" s="10" t="str">
        <f>IFERROR(INDEX(Výskyt[[poradie]:[kód-P]],MATCH(A335,Výskyt[poradie],0),2),"")</f>
        <v/>
      </c>
      <c r="C335" s="10" t="str">
        <f>IFERROR(INDEX(Cenník[#Data],MATCH($B335,Cenník[Kód]),2),"")</f>
        <v/>
      </c>
      <c r="D335" s="11" t="str">
        <f>IFERROR(INDEX(Výskyt[[Kód]:[ks]],MATCH(B335,Výskyt[Kód]),2),"")</f>
        <v/>
      </c>
      <c r="E335" s="12" t="str">
        <f>IFERROR(INDEX(Cenník[#Data],MATCH($B335,Cenník[Kód]),4),"")</f>
        <v/>
      </c>
      <c r="F335" s="13" t="str">
        <f t="shared" si="5"/>
        <v/>
      </c>
      <c r="G335" s="5"/>
    </row>
    <row r="336" spans="1:7" x14ac:dyDescent="0.25">
      <c r="A336" s="9">
        <v>328</v>
      </c>
      <c r="B336" s="10" t="str">
        <f>IFERROR(INDEX(Výskyt[[poradie]:[kód-P]],MATCH(A336,Výskyt[poradie],0),2),"")</f>
        <v/>
      </c>
      <c r="C336" s="10" t="str">
        <f>IFERROR(INDEX(Cenník[#Data],MATCH($B336,Cenník[Kód]),2),"")</f>
        <v/>
      </c>
      <c r="D336" s="11" t="str">
        <f>IFERROR(INDEX(Výskyt[[Kód]:[ks]],MATCH(B336,Výskyt[Kód]),2),"")</f>
        <v/>
      </c>
      <c r="E336" s="12" t="str">
        <f>IFERROR(INDEX(Cenník[#Data],MATCH($B336,Cenník[Kód]),4),"")</f>
        <v/>
      </c>
      <c r="F336" s="13" t="str">
        <f t="shared" si="5"/>
        <v/>
      </c>
      <c r="G336" s="5"/>
    </row>
    <row r="337" spans="1:7" x14ac:dyDescent="0.25">
      <c r="A337" s="9">
        <v>329</v>
      </c>
      <c r="B337" s="10" t="str">
        <f>IFERROR(INDEX(Výskyt[[poradie]:[kód-P]],MATCH(A337,Výskyt[poradie],0),2),"")</f>
        <v/>
      </c>
      <c r="C337" s="10" t="str">
        <f>IFERROR(INDEX(Cenník[#Data],MATCH($B337,Cenník[Kód]),2),"")</f>
        <v/>
      </c>
      <c r="D337" s="11" t="str">
        <f>IFERROR(INDEX(Výskyt[[Kód]:[ks]],MATCH(B337,Výskyt[Kód]),2),"")</f>
        <v/>
      </c>
      <c r="E337" s="12" t="str">
        <f>IFERROR(INDEX(Cenník[#Data],MATCH($B337,Cenník[Kód]),4),"")</f>
        <v/>
      </c>
      <c r="F337" s="13" t="str">
        <f t="shared" si="5"/>
        <v/>
      </c>
      <c r="G337" s="5"/>
    </row>
    <row r="338" spans="1:7" x14ac:dyDescent="0.25">
      <c r="A338" s="9">
        <v>330</v>
      </c>
      <c r="B338" s="10" t="str">
        <f>IFERROR(INDEX(Výskyt[[poradie]:[kód-P]],MATCH(A338,Výskyt[poradie],0),2),"")</f>
        <v/>
      </c>
      <c r="C338" s="10" t="str">
        <f>IFERROR(INDEX(Cenník[#Data],MATCH($B338,Cenník[Kód]),2),"")</f>
        <v/>
      </c>
      <c r="D338" s="11" t="str">
        <f>IFERROR(INDEX(Výskyt[[Kód]:[ks]],MATCH(B338,Výskyt[Kód]),2),"")</f>
        <v/>
      </c>
      <c r="E338" s="12" t="str">
        <f>IFERROR(INDEX(Cenník[#Data],MATCH($B338,Cenník[Kód]),4),"")</f>
        <v/>
      </c>
      <c r="F338" s="13" t="str">
        <f t="shared" si="5"/>
        <v/>
      </c>
      <c r="G338" s="5"/>
    </row>
    <row r="339" spans="1:7" x14ac:dyDescent="0.25">
      <c r="A339" s="9">
        <v>331</v>
      </c>
      <c r="B339" s="10" t="str">
        <f>IFERROR(INDEX(Výskyt[[poradie]:[kód-P]],MATCH(A339,Výskyt[poradie],0),2),"")</f>
        <v/>
      </c>
      <c r="C339" s="10" t="str">
        <f>IFERROR(INDEX(Cenník[#Data],MATCH($B339,Cenník[Kód]),2),"")</f>
        <v/>
      </c>
      <c r="D339" s="11" t="str">
        <f>IFERROR(INDEX(Výskyt[[Kód]:[ks]],MATCH(B339,Výskyt[Kód]),2),"")</f>
        <v/>
      </c>
      <c r="E339" s="12" t="str">
        <f>IFERROR(INDEX(Cenník[#Data],MATCH($B339,Cenník[Kód]),4),"")</f>
        <v/>
      </c>
      <c r="F339" s="13" t="str">
        <f t="shared" si="5"/>
        <v/>
      </c>
      <c r="G339" s="5"/>
    </row>
    <row r="340" spans="1:7" x14ac:dyDescent="0.25">
      <c r="A340" s="9">
        <v>332</v>
      </c>
      <c r="B340" s="10" t="str">
        <f>IFERROR(INDEX(Výskyt[[poradie]:[kód-P]],MATCH(A340,Výskyt[poradie],0),2),"")</f>
        <v/>
      </c>
      <c r="C340" s="10" t="str">
        <f>IFERROR(INDEX(Cenník[#Data],MATCH($B340,Cenník[Kód]),2),"")</f>
        <v/>
      </c>
      <c r="D340" s="11" t="str">
        <f>IFERROR(INDEX(Výskyt[[Kód]:[ks]],MATCH(B340,Výskyt[Kód]),2),"")</f>
        <v/>
      </c>
      <c r="E340" s="12" t="str">
        <f>IFERROR(INDEX(Cenník[#Data],MATCH($B340,Cenník[Kód]),4),"")</f>
        <v/>
      </c>
      <c r="F340" s="13" t="str">
        <f t="shared" si="5"/>
        <v/>
      </c>
      <c r="G340" s="5"/>
    </row>
    <row r="341" spans="1:7" x14ac:dyDescent="0.25">
      <c r="A341" s="9">
        <v>333</v>
      </c>
      <c r="B341" s="10" t="str">
        <f>IFERROR(INDEX(Výskyt[[poradie]:[kód-P]],MATCH(A341,Výskyt[poradie],0),2),"")</f>
        <v/>
      </c>
      <c r="C341" s="10" t="str">
        <f>IFERROR(INDEX(Cenník[#Data],MATCH($B341,Cenník[Kód]),2),"")</f>
        <v/>
      </c>
      <c r="D341" s="11" t="str">
        <f>IFERROR(INDEX(Výskyt[[Kód]:[ks]],MATCH(B341,Výskyt[Kód]),2),"")</f>
        <v/>
      </c>
      <c r="E341" s="12" t="str">
        <f>IFERROR(INDEX(Cenník[#Data],MATCH($B341,Cenník[Kód]),4),"")</f>
        <v/>
      </c>
      <c r="F341" s="13" t="str">
        <f t="shared" si="5"/>
        <v/>
      </c>
      <c r="G341" s="5"/>
    </row>
    <row r="342" spans="1:7" x14ac:dyDescent="0.25">
      <c r="A342" s="9">
        <v>334</v>
      </c>
      <c r="B342" s="10" t="str">
        <f>IFERROR(INDEX(Výskyt[[poradie]:[kód-P]],MATCH(A342,Výskyt[poradie],0),2),"")</f>
        <v/>
      </c>
      <c r="C342" s="10" t="str">
        <f>IFERROR(INDEX(Cenník[#Data],MATCH($B342,Cenník[Kód]),2),"")</f>
        <v/>
      </c>
      <c r="D342" s="11" t="str">
        <f>IFERROR(INDEX(Výskyt[[Kód]:[ks]],MATCH(B342,Výskyt[Kód]),2),"")</f>
        <v/>
      </c>
      <c r="E342" s="12" t="str">
        <f>IFERROR(INDEX(Cenník[#Data],MATCH($B342,Cenník[Kód]),4),"")</f>
        <v/>
      </c>
      <c r="F342" s="13" t="str">
        <f t="shared" si="5"/>
        <v/>
      </c>
      <c r="G342" s="5"/>
    </row>
    <row r="343" spans="1:7" x14ac:dyDescent="0.25">
      <c r="A343" s="9">
        <v>335</v>
      </c>
      <c r="B343" s="10" t="str">
        <f>IFERROR(INDEX(Výskyt[[poradie]:[kód-P]],MATCH(A343,Výskyt[poradie],0),2),"")</f>
        <v/>
      </c>
      <c r="C343" s="10" t="str">
        <f>IFERROR(INDEX(Cenník[#Data],MATCH($B343,Cenník[Kód]),2),"")</f>
        <v/>
      </c>
      <c r="D343" s="11" t="str">
        <f>IFERROR(INDEX(Výskyt[[Kód]:[ks]],MATCH(B343,Výskyt[Kód]),2),"")</f>
        <v/>
      </c>
      <c r="E343" s="12" t="str">
        <f>IFERROR(INDEX(Cenník[#Data],MATCH($B343,Cenník[Kód]),4),"")</f>
        <v/>
      </c>
      <c r="F343" s="13" t="str">
        <f t="shared" si="5"/>
        <v/>
      </c>
      <c r="G343" s="5"/>
    </row>
    <row r="344" spans="1:7" x14ac:dyDescent="0.25">
      <c r="A344" s="9">
        <v>336</v>
      </c>
      <c r="B344" s="10" t="str">
        <f>IFERROR(INDEX(Výskyt[[poradie]:[kód-P]],MATCH(A344,Výskyt[poradie],0),2),"")</f>
        <v/>
      </c>
      <c r="C344" s="10" t="str">
        <f>IFERROR(INDEX(Cenník[#Data],MATCH($B344,Cenník[Kód]),2),"")</f>
        <v/>
      </c>
      <c r="D344" s="11" t="str">
        <f>IFERROR(INDEX(Výskyt[[Kód]:[ks]],MATCH(B344,Výskyt[Kód]),2),"")</f>
        <v/>
      </c>
      <c r="E344" s="12" t="str">
        <f>IFERROR(INDEX(Cenník[#Data],MATCH($B344,Cenník[Kód]),4),"")</f>
        <v/>
      </c>
      <c r="F344" s="13" t="str">
        <f t="shared" si="5"/>
        <v/>
      </c>
      <c r="G344" s="5"/>
    </row>
    <row r="345" spans="1:7" x14ac:dyDescent="0.25">
      <c r="A345" s="9">
        <v>337</v>
      </c>
      <c r="B345" s="10" t="str">
        <f>IFERROR(INDEX(Výskyt[[poradie]:[kód-P]],MATCH(A345,Výskyt[poradie],0),2),"")</f>
        <v/>
      </c>
      <c r="C345" s="10" t="str">
        <f>IFERROR(INDEX(Cenník[#Data],MATCH($B345,Cenník[Kód]),2),"")</f>
        <v/>
      </c>
      <c r="D345" s="11" t="str">
        <f>IFERROR(INDEX(Výskyt[[Kód]:[ks]],MATCH(B345,Výskyt[Kód]),2),"")</f>
        <v/>
      </c>
      <c r="E345" s="12" t="str">
        <f>IFERROR(INDEX(Cenník[#Data],MATCH($B345,Cenník[Kód]),4),"")</f>
        <v/>
      </c>
      <c r="F345" s="13" t="str">
        <f t="shared" si="5"/>
        <v/>
      </c>
      <c r="G345" s="5"/>
    </row>
    <row r="346" spans="1:7" x14ac:dyDescent="0.25">
      <c r="A346" s="9">
        <v>338</v>
      </c>
      <c r="B346" s="10" t="str">
        <f>IFERROR(INDEX(Výskyt[[poradie]:[kód-P]],MATCH(A346,Výskyt[poradie],0),2),"")</f>
        <v/>
      </c>
      <c r="C346" s="10" t="str">
        <f>IFERROR(INDEX(Cenník[#Data],MATCH($B346,Cenník[Kód]),2),"")</f>
        <v/>
      </c>
      <c r="D346" s="11" t="str">
        <f>IFERROR(INDEX(Výskyt[[Kód]:[ks]],MATCH(B346,Výskyt[Kód]),2),"")</f>
        <v/>
      </c>
      <c r="E346" s="12" t="str">
        <f>IFERROR(INDEX(Cenník[#Data],MATCH($B346,Cenník[Kód]),4),"")</f>
        <v/>
      </c>
      <c r="F346" s="13" t="str">
        <f t="shared" si="5"/>
        <v/>
      </c>
      <c r="G346" s="5"/>
    </row>
    <row r="347" spans="1:7" x14ac:dyDescent="0.25">
      <c r="A347" s="9">
        <v>339</v>
      </c>
      <c r="B347" s="10" t="str">
        <f>IFERROR(INDEX(Výskyt[[poradie]:[kód-P]],MATCH(A347,Výskyt[poradie],0),2),"")</f>
        <v/>
      </c>
      <c r="C347" s="10" t="str">
        <f>IFERROR(INDEX(Cenník[#Data],MATCH($B347,Cenník[Kód]),2),"")</f>
        <v/>
      </c>
      <c r="D347" s="11" t="str">
        <f>IFERROR(INDEX(Výskyt[[Kód]:[ks]],MATCH(B347,Výskyt[Kód]),2),"")</f>
        <v/>
      </c>
      <c r="E347" s="12" t="str">
        <f>IFERROR(INDEX(Cenník[#Data],MATCH($B347,Cenník[Kód]),4),"")</f>
        <v/>
      </c>
      <c r="F347" s="13" t="str">
        <f t="shared" si="5"/>
        <v/>
      </c>
      <c r="G347" s="5"/>
    </row>
    <row r="348" spans="1:7" x14ac:dyDescent="0.25">
      <c r="A348" s="9">
        <v>340</v>
      </c>
      <c r="B348" s="10" t="str">
        <f>IFERROR(INDEX(Výskyt[[poradie]:[kód-P]],MATCH(A348,Výskyt[poradie],0),2),"")</f>
        <v/>
      </c>
      <c r="C348" s="10" t="str">
        <f>IFERROR(INDEX(Cenník[#Data],MATCH($B348,Cenník[Kód]),2),"")</f>
        <v/>
      </c>
      <c r="D348" s="11" t="str">
        <f>IFERROR(INDEX(Výskyt[[Kód]:[ks]],MATCH(B348,Výskyt[Kód]),2),"")</f>
        <v/>
      </c>
      <c r="E348" s="12" t="str">
        <f>IFERROR(INDEX(Cenník[#Data],MATCH($B348,Cenník[Kód]),4),"")</f>
        <v/>
      </c>
      <c r="F348" s="13" t="str">
        <f t="shared" si="5"/>
        <v/>
      </c>
      <c r="G348" s="5"/>
    </row>
    <row r="349" spans="1:7" x14ac:dyDescent="0.25">
      <c r="A349" s="9">
        <v>341</v>
      </c>
      <c r="B349" s="10" t="str">
        <f>IFERROR(INDEX(Výskyt[[poradie]:[kód-P]],MATCH(A349,Výskyt[poradie],0),2),"")</f>
        <v/>
      </c>
      <c r="C349" s="10" t="str">
        <f>IFERROR(INDEX(Cenník[#Data],MATCH($B349,Cenník[Kód]),2),"")</f>
        <v/>
      </c>
      <c r="D349" s="11" t="str">
        <f>IFERROR(INDEX(Výskyt[[Kód]:[ks]],MATCH(B349,Výskyt[Kód]),2),"")</f>
        <v/>
      </c>
      <c r="E349" s="12" t="str">
        <f>IFERROR(INDEX(Cenník[#Data],MATCH($B349,Cenník[Kód]),4),"")</f>
        <v/>
      </c>
      <c r="F349" s="13" t="str">
        <f t="shared" si="5"/>
        <v/>
      </c>
      <c r="G349" s="5"/>
    </row>
    <row r="350" spans="1:7" x14ac:dyDescent="0.25">
      <c r="A350" s="9">
        <v>342</v>
      </c>
      <c r="B350" s="10" t="str">
        <f>IFERROR(INDEX(Výskyt[[poradie]:[kód-P]],MATCH(A350,Výskyt[poradie],0),2),"")</f>
        <v/>
      </c>
      <c r="C350" s="10" t="str">
        <f>IFERROR(INDEX(Cenník[#Data],MATCH($B350,Cenník[Kód]),2),"")</f>
        <v/>
      </c>
      <c r="D350" s="11" t="str">
        <f>IFERROR(INDEX(Výskyt[[Kód]:[ks]],MATCH(B350,Výskyt[Kód]),2),"")</f>
        <v/>
      </c>
      <c r="E350" s="12" t="str">
        <f>IFERROR(INDEX(Cenník[#Data],MATCH($B350,Cenník[Kód]),4),"")</f>
        <v/>
      </c>
      <c r="F350" s="13" t="str">
        <f t="shared" si="5"/>
        <v/>
      </c>
      <c r="G350" s="5"/>
    </row>
    <row r="351" spans="1:7" x14ac:dyDescent="0.25">
      <c r="A351" s="9">
        <v>343</v>
      </c>
      <c r="B351" s="10" t="str">
        <f>IFERROR(INDEX(Výskyt[[poradie]:[kód-P]],MATCH(A351,Výskyt[poradie],0),2),"")</f>
        <v/>
      </c>
      <c r="C351" s="10" t="str">
        <f>IFERROR(INDEX(Cenník[#Data],MATCH($B351,Cenník[Kód]),2),"")</f>
        <v/>
      </c>
      <c r="D351" s="11" t="str">
        <f>IFERROR(INDEX(Výskyt[[Kód]:[ks]],MATCH(B351,Výskyt[Kód]),2),"")</f>
        <v/>
      </c>
      <c r="E351" s="12" t="str">
        <f>IFERROR(INDEX(Cenník[#Data],MATCH($B351,Cenník[Kód]),4),"")</f>
        <v/>
      </c>
      <c r="F351" s="13" t="str">
        <f t="shared" si="5"/>
        <v/>
      </c>
      <c r="G351" s="5"/>
    </row>
    <row r="352" spans="1:7" x14ac:dyDescent="0.25">
      <c r="A352" s="9">
        <v>344</v>
      </c>
      <c r="B352" s="10" t="str">
        <f>IFERROR(INDEX(Výskyt[[poradie]:[kód-P]],MATCH(A352,Výskyt[poradie],0),2),"")</f>
        <v/>
      </c>
      <c r="C352" s="10" t="str">
        <f>IFERROR(INDEX(Cenník[#Data],MATCH($B352,Cenník[Kód]),2),"")</f>
        <v/>
      </c>
      <c r="D352" s="11" t="str">
        <f>IFERROR(INDEX(Výskyt[[Kód]:[ks]],MATCH(B352,Výskyt[Kód]),2),"")</f>
        <v/>
      </c>
      <c r="E352" s="12" t="str">
        <f>IFERROR(INDEX(Cenník[#Data],MATCH($B352,Cenník[Kód]),4),"")</f>
        <v/>
      </c>
      <c r="F352" s="13" t="str">
        <f t="shared" si="5"/>
        <v/>
      </c>
      <c r="G352" s="5"/>
    </row>
    <row r="353" spans="1:7" x14ac:dyDescent="0.25">
      <c r="A353" s="9">
        <v>345</v>
      </c>
      <c r="B353" s="10" t="str">
        <f>IFERROR(INDEX(Výskyt[[poradie]:[kód-P]],MATCH(A353,Výskyt[poradie],0),2),"")</f>
        <v/>
      </c>
      <c r="C353" s="10" t="str">
        <f>IFERROR(INDEX(Cenník[#Data],MATCH($B353,Cenník[Kód]),2),"")</f>
        <v/>
      </c>
      <c r="D353" s="11" t="str">
        <f>IFERROR(INDEX(Výskyt[[Kód]:[ks]],MATCH(B353,Výskyt[Kód]),2),"")</f>
        <v/>
      </c>
      <c r="E353" s="12" t="str">
        <f>IFERROR(INDEX(Cenník[#Data],MATCH($B353,Cenník[Kód]),4),"")</f>
        <v/>
      </c>
      <c r="F353" s="13" t="str">
        <f t="shared" si="5"/>
        <v/>
      </c>
      <c r="G353" s="5"/>
    </row>
    <row r="354" spans="1:7" x14ac:dyDescent="0.25">
      <c r="A354" s="9">
        <v>346</v>
      </c>
      <c r="B354" s="10" t="str">
        <f>IFERROR(INDEX(Výskyt[[poradie]:[kód-P]],MATCH(A354,Výskyt[poradie],0),2),"")</f>
        <v/>
      </c>
      <c r="C354" s="10" t="str">
        <f>IFERROR(INDEX(Cenník[#Data],MATCH($B354,Cenník[Kód]),2),"")</f>
        <v/>
      </c>
      <c r="D354" s="11" t="str">
        <f>IFERROR(INDEX(Výskyt[[Kód]:[ks]],MATCH(B354,Výskyt[Kód]),2),"")</f>
        <v/>
      </c>
      <c r="E354" s="12" t="str">
        <f>IFERROR(INDEX(Cenník[#Data],MATCH($B354,Cenník[Kód]),4),"")</f>
        <v/>
      </c>
      <c r="F354" s="13" t="str">
        <f t="shared" si="5"/>
        <v/>
      </c>
      <c r="G354" s="5"/>
    </row>
    <row r="355" spans="1:7" x14ac:dyDescent="0.25">
      <c r="A355" s="9">
        <v>347</v>
      </c>
      <c r="B355" s="10" t="str">
        <f>IFERROR(INDEX(Výskyt[[poradie]:[kód-P]],MATCH(A355,Výskyt[poradie],0),2),"")</f>
        <v/>
      </c>
      <c r="C355" s="10" t="str">
        <f>IFERROR(INDEX(Cenník[#Data],MATCH($B355,Cenník[Kód]),2),"")</f>
        <v/>
      </c>
      <c r="D355" s="11" t="str">
        <f>IFERROR(INDEX(Výskyt[[Kód]:[ks]],MATCH(B355,Výskyt[Kód]),2),"")</f>
        <v/>
      </c>
      <c r="E355" s="12" t="str">
        <f>IFERROR(INDEX(Cenník[#Data],MATCH($B355,Cenník[Kód]),4),"")</f>
        <v/>
      </c>
      <c r="F355" s="13" t="str">
        <f t="shared" si="5"/>
        <v/>
      </c>
      <c r="G355" s="5"/>
    </row>
    <row r="356" spans="1:7" x14ac:dyDescent="0.25">
      <c r="A356" s="9">
        <v>348</v>
      </c>
      <c r="B356" s="10" t="str">
        <f>IFERROR(INDEX(Výskyt[[poradie]:[kód-P]],MATCH(A356,Výskyt[poradie],0),2),"")</f>
        <v/>
      </c>
      <c r="C356" s="10" t="str">
        <f>IFERROR(INDEX(Cenník[#Data],MATCH($B356,Cenník[Kód]),2),"")</f>
        <v/>
      </c>
      <c r="D356" s="11" t="str">
        <f>IFERROR(INDEX(Výskyt[[Kód]:[ks]],MATCH(B356,Výskyt[Kód]),2),"")</f>
        <v/>
      </c>
      <c r="E356" s="12" t="str">
        <f>IFERROR(INDEX(Cenník[#Data],MATCH($B356,Cenník[Kód]),4),"")</f>
        <v/>
      </c>
      <c r="F356" s="13" t="str">
        <f t="shared" si="5"/>
        <v/>
      </c>
      <c r="G356" s="5"/>
    </row>
    <row r="357" spans="1:7" x14ac:dyDescent="0.25">
      <c r="A357" s="9">
        <v>349</v>
      </c>
      <c r="B357" s="10" t="str">
        <f>IFERROR(INDEX(Výskyt[[poradie]:[kód-P]],MATCH(A357,Výskyt[poradie],0),2),"")</f>
        <v/>
      </c>
      <c r="C357" s="10" t="str">
        <f>IFERROR(INDEX(Cenník[#Data],MATCH($B357,Cenník[Kód]),2),"")</f>
        <v/>
      </c>
      <c r="D357" s="11" t="str">
        <f>IFERROR(INDEX(Výskyt[[Kód]:[ks]],MATCH(B357,Výskyt[Kód]),2),"")</f>
        <v/>
      </c>
      <c r="E357" s="12" t="str">
        <f>IFERROR(INDEX(Cenník[#Data],MATCH($B357,Cenník[Kód]),4),"")</f>
        <v/>
      </c>
      <c r="F357" s="13" t="str">
        <f t="shared" si="5"/>
        <v/>
      </c>
      <c r="G357" s="5"/>
    </row>
    <row r="358" spans="1:7" x14ac:dyDescent="0.25">
      <c r="A358" s="9">
        <v>350</v>
      </c>
      <c r="B358" s="10" t="str">
        <f>IFERROR(INDEX(Výskyt[[poradie]:[kód-P]],MATCH(A358,Výskyt[poradie],0),2),"")</f>
        <v/>
      </c>
      <c r="C358" s="10" t="str">
        <f>IFERROR(INDEX(Cenník[#Data],MATCH($B358,Cenník[Kód]),2),"")</f>
        <v/>
      </c>
      <c r="D358" s="11" t="str">
        <f>IFERROR(INDEX(Výskyt[[Kód]:[ks]],MATCH(B358,Výskyt[Kód]),2),"")</f>
        <v/>
      </c>
      <c r="E358" s="12" t="str">
        <f>IFERROR(INDEX(Cenník[#Data],MATCH($B358,Cenník[Kód]),4),"")</f>
        <v/>
      </c>
      <c r="F358" s="13" t="str">
        <f t="shared" si="5"/>
        <v/>
      </c>
      <c r="G358" s="5"/>
    </row>
    <row r="359" spans="1:7" x14ac:dyDescent="0.25">
      <c r="A359" s="9">
        <v>351</v>
      </c>
      <c r="B359" s="10" t="str">
        <f>IFERROR(INDEX(Výskyt[[poradie]:[kód-P]],MATCH(A359,Výskyt[poradie],0),2),"")</f>
        <v/>
      </c>
      <c r="C359" s="10" t="str">
        <f>IFERROR(INDEX(Cenník[#Data],MATCH($B359,Cenník[Kód]),2),"")</f>
        <v/>
      </c>
      <c r="D359" s="11" t="str">
        <f>IFERROR(INDEX(Výskyt[[Kód]:[ks]],MATCH(B359,Výskyt[Kód]),2),"")</f>
        <v/>
      </c>
      <c r="E359" s="12" t="str">
        <f>IFERROR(INDEX(Cenník[#Data],MATCH($B359,Cenník[Kód]),4),"")</f>
        <v/>
      </c>
      <c r="F359" s="13" t="str">
        <f t="shared" si="5"/>
        <v/>
      </c>
      <c r="G359" s="5"/>
    </row>
    <row r="360" spans="1:7" x14ac:dyDescent="0.25">
      <c r="A360" s="9">
        <v>352</v>
      </c>
      <c r="B360" s="10" t="str">
        <f>IFERROR(INDEX(Výskyt[[poradie]:[kód-P]],MATCH(A360,Výskyt[poradie],0),2),"")</f>
        <v/>
      </c>
      <c r="C360" s="10" t="str">
        <f>IFERROR(INDEX(Cenník[#Data],MATCH($B360,Cenník[Kód]),2),"")</f>
        <v/>
      </c>
      <c r="D360" s="11" t="str">
        <f>IFERROR(INDEX(Výskyt[[Kód]:[ks]],MATCH(B360,Výskyt[Kód]),2),"")</f>
        <v/>
      </c>
      <c r="E360" s="12" t="str">
        <f>IFERROR(INDEX(Cenník[#Data],MATCH($B360,Cenník[Kód]),4),"")</f>
        <v/>
      </c>
      <c r="F360" s="13" t="str">
        <f t="shared" si="5"/>
        <v/>
      </c>
      <c r="G360" s="5"/>
    </row>
    <row r="361" spans="1:7" x14ac:dyDescent="0.25">
      <c r="A361" s="9">
        <v>353</v>
      </c>
      <c r="B361" s="10" t="str">
        <f>IFERROR(INDEX(Výskyt[[poradie]:[kód-P]],MATCH(A361,Výskyt[poradie],0),2),"")</f>
        <v/>
      </c>
      <c r="C361" s="10" t="str">
        <f>IFERROR(INDEX(Cenník[#Data],MATCH($B361,Cenník[Kód]),2),"")</f>
        <v/>
      </c>
      <c r="D361" s="11" t="str">
        <f>IFERROR(INDEX(Výskyt[[Kód]:[ks]],MATCH(B361,Výskyt[Kód]),2),"")</f>
        <v/>
      </c>
      <c r="E361" s="12" t="str">
        <f>IFERROR(INDEX(Cenník[#Data],MATCH($B361,Cenník[Kód]),4),"")</f>
        <v/>
      </c>
      <c r="F361" s="13" t="str">
        <f t="shared" si="5"/>
        <v/>
      </c>
      <c r="G361" s="5"/>
    </row>
    <row r="362" spans="1:7" x14ac:dyDescent="0.25">
      <c r="A362" s="9">
        <v>354</v>
      </c>
      <c r="B362" s="10" t="str">
        <f>IFERROR(INDEX(Výskyt[[poradie]:[kód-P]],MATCH(A362,Výskyt[poradie],0),2),"")</f>
        <v/>
      </c>
      <c r="C362" s="10" t="str">
        <f>IFERROR(INDEX(Cenník[#Data],MATCH($B362,Cenník[Kód]),2),"")</f>
        <v/>
      </c>
      <c r="D362" s="11" t="str">
        <f>IFERROR(INDEX(Výskyt[[Kód]:[ks]],MATCH(B362,Výskyt[Kód]),2),"")</f>
        <v/>
      </c>
      <c r="E362" s="12" t="str">
        <f>IFERROR(INDEX(Cenník[#Data],MATCH($B362,Cenník[Kód]),4),"")</f>
        <v/>
      </c>
      <c r="F362" s="13" t="str">
        <f t="shared" si="5"/>
        <v/>
      </c>
      <c r="G362" s="5"/>
    </row>
    <row r="363" spans="1:7" x14ac:dyDescent="0.25">
      <c r="A363" s="9">
        <v>355</v>
      </c>
      <c r="B363" s="10" t="str">
        <f>IFERROR(INDEX(Výskyt[[poradie]:[kód-P]],MATCH(A363,Výskyt[poradie],0),2),"")</f>
        <v/>
      </c>
      <c r="C363" s="10" t="str">
        <f>IFERROR(INDEX(Cenník[#Data],MATCH($B363,Cenník[Kód]),2),"")</f>
        <v/>
      </c>
      <c r="D363" s="11" t="str">
        <f>IFERROR(INDEX(Výskyt[[Kód]:[ks]],MATCH(B363,Výskyt[Kód]),2),"")</f>
        <v/>
      </c>
      <c r="E363" s="12" t="str">
        <f>IFERROR(INDEX(Cenník[#Data],MATCH($B363,Cenník[Kód]),4),"")</f>
        <v/>
      </c>
      <c r="F363" s="13" t="str">
        <f t="shared" si="5"/>
        <v/>
      </c>
      <c r="G363" s="5"/>
    </row>
    <row r="364" spans="1:7" x14ac:dyDescent="0.25">
      <c r="A364" s="9">
        <v>356</v>
      </c>
      <c r="B364" s="10" t="str">
        <f>IFERROR(INDEX(Výskyt[[poradie]:[kód-P]],MATCH(A364,Výskyt[poradie],0),2),"")</f>
        <v/>
      </c>
      <c r="C364" s="10" t="str">
        <f>IFERROR(INDEX(Cenník[#Data],MATCH($B364,Cenník[Kód]),2),"")</f>
        <v/>
      </c>
      <c r="D364" s="11" t="str">
        <f>IFERROR(INDEX(Výskyt[[Kód]:[ks]],MATCH(B364,Výskyt[Kód]),2),"")</f>
        <v/>
      </c>
      <c r="E364" s="12" t="str">
        <f>IFERROR(INDEX(Cenník[#Data],MATCH($B364,Cenník[Kód]),4),"")</f>
        <v/>
      </c>
      <c r="F364" s="13" t="str">
        <f t="shared" si="5"/>
        <v/>
      </c>
      <c r="G364" s="5"/>
    </row>
    <row r="365" spans="1:7" x14ac:dyDescent="0.25">
      <c r="A365" s="9">
        <v>357</v>
      </c>
      <c r="B365" s="10" t="str">
        <f>IFERROR(INDEX(Výskyt[[poradie]:[kód-P]],MATCH(A365,Výskyt[poradie],0),2),"")</f>
        <v/>
      </c>
      <c r="C365" s="10" t="str">
        <f>IFERROR(INDEX(Cenník[#Data],MATCH($B365,Cenník[Kód]),2),"")</f>
        <v/>
      </c>
      <c r="D365" s="11" t="str">
        <f>IFERROR(INDEX(Výskyt[[Kód]:[ks]],MATCH(B365,Výskyt[Kód]),2),"")</f>
        <v/>
      </c>
      <c r="E365" s="12" t="str">
        <f>IFERROR(INDEX(Cenník[#Data],MATCH($B365,Cenník[Kód]),4),"")</f>
        <v/>
      </c>
      <c r="F365" s="13" t="str">
        <f t="shared" si="5"/>
        <v/>
      </c>
      <c r="G365" s="5"/>
    </row>
    <row r="366" spans="1:7" x14ac:dyDescent="0.25">
      <c r="A366" s="9">
        <v>358</v>
      </c>
      <c r="B366" s="10" t="str">
        <f>IFERROR(INDEX(Výskyt[[poradie]:[kód-P]],MATCH(A366,Výskyt[poradie],0),2),"")</f>
        <v/>
      </c>
      <c r="C366" s="10" t="str">
        <f>IFERROR(INDEX(Cenník[#Data],MATCH($B366,Cenník[Kód]),2),"")</f>
        <v/>
      </c>
      <c r="D366" s="11" t="str">
        <f>IFERROR(INDEX(Výskyt[[Kód]:[ks]],MATCH(B366,Výskyt[Kód]),2),"")</f>
        <v/>
      </c>
      <c r="E366" s="12" t="str">
        <f>IFERROR(INDEX(Cenník[#Data],MATCH($B366,Cenník[Kód]),4),"")</f>
        <v/>
      </c>
      <c r="F366" s="13" t="str">
        <f t="shared" si="5"/>
        <v/>
      </c>
      <c r="G366" s="5"/>
    </row>
    <row r="367" spans="1:7" x14ac:dyDescent="0.25">
      <c r="A367" s="9">
        <v>359</v>
      </c>
      <c r="B367" s="10" t="str">
        <f>IFERROR(INDEX(Výskyt[[poradie]:[kód-P]],MATCH(A367,Výskyt[poradie],0),2),"")</f>
        <v/>
      </c>
      <c r="C367" s="10" t="str">
        <f>IFERROR(INDEX(Cenník[#Data],MATCH($B367,Cenník[Kód]),2),"")</f>
        <v/>
      </c>
      <c r="D367" s="11" t="str">
        <f>IFERROR(INDEX(Výskyt[[Kód]:[ks]],MATCH(B367,Výskyt[Kód]),2),"")</f>
        <v/>
      </c>
      <c r="E367" s="12" t="str">
        <f>IFERROR(INDEX(Cenník[#Data],MATCH($B367,Cenník[Kód]),4),"")</f>
        <v/>
      </c>
      <c r="F367" s="13" t="str">
        <f t="shared" si="5"/>
        <v/>
      </c>
      <c r="G367" s="5"/>
    </row>
    <row r="368" spans="1:7" x14ac:dyDescent="0.25">
      <c r="A368" s="9">
        <v>360</v>
      </c>
      <c r="B368" s="10" t="str">
        <f>IFERROR(INDEX(Výskyt[[poradie]:[kód-P]],MATCH(A368,Výskyt[poradie],0),2),"")</f>
        <v/>
      </c>
      <c r="C368" s="10" t="str">
        <f>IFERROR(INDEX(Cenník[#Data],MATCH($B368,Cenník[Kód]),2),"")</f>
        <v/>
      </c>
      <c r="D368" s="11" t="str">
        <f>IFERROR(INDEX(Výskyt[[Kód]:[ks]],MATCH(B368,Výskyt[Kód]),2),"")</f>
        <v/>
      </c>
      <c r="E368" s="12" t="str">
        <f>IFERROR(INDEX(Cenník[#Data],MATCH($B368,Cenník[Kód]),4),"")</f>
        <v/>
      </c>
      <c r="F368" s="13" t="str">
        <f t="shared" si="5"/>
        <v/>
      </c>
      <c r="G368" s="5"/>
    </row>
    <row r="369" spans="1:7" x14ac:dyDescent="0.25">
      <c r="A369" s="9">
        <v>361</v>
      </c>
      <c r="B369" s="10" t="str">
        <f>IFERROR(INDEX(Výskyt[[poradie]:[kód-P]],MATCH(A369,Výskyt[poradie],0),2),"")</f>
        <v/>
      </c>
      <c r="C369" s="10" t="str">
        <f>IFERROR(INDEX(Cenník[#Data],MATCH($B369,Cenník[Kód]),2),"")</f>
        <v/>
      </c>
      <c r="D369" s="11" t="str">
        <f>IFERROR(INDEX(Výskyt[[Kód]:[ks]],MATCH(B369,Výskyt[Kód]),2),"")</f>
        <v/>
      </c>
      <c r="E369" s="12" t="str">
        <f>IFERROR(INDEX(Cenník[#Data],MATCH($B369,Cenník[Kód]),4),"")</f>
        <v/>
      </c>
      <c r="F369" s="13" t="str">
        <f t="shared" si="5"/>
        <v/>
      </c>
      <c r="G369" s="5"/>
    </row>
    <row r="370" spans="1:7" x14ac:dyDescent="0.25">
      <c r="A370" s="9">
        <v>362</v>
      </c>
      <c r="B370" s="10" t="str">
        <f>IFERROR(INDEX(Výskyt[[poradie]:[kód-P]],MATCH(A370,Výskyt[poradie],0),2),"")</f>
        <v/>
      </c>
      <c r="C370" s="10" t="str">
        <f>IFERROR(INDEX(Cenník[#Data],MATCH($B370,Cenník[Kód]),2),"")</f>
        <v/>
      </c>
      <c r="D370" s="11" t="str">
        <f>IFERROR(INDEX(Výskyt[[Kód]:[ks]],MATCH(B370,Výskyt[Kód]),2),"")</f>
        <v/>
      </c>
      <c r="E370" s="12" t="str">
        <f>IFERROR(INDEX(Cenník[#Data],MATCH($B370,Cenník[Kód]),4),"")</f>
        <v/>
      </c>
      <c r="F370" s="13" t="str">
        <f t="shared" si="5"/>
        <v/>
      </c>
      <c r="G370" s="5"/>
    </row>
    <row r="371" spans="1:7" x14ac:dyDescent="0.25">
      <c r="A371" s="9">
        <v>363</v>
      </c>
      <c r="B371" s="10" t="str">
        <f>IFERROR(INDEX(Výskyt[[poradie]:[kód-P]],MATCH(A371,Výskyt[poradie],0),2),"")</f>
        <v/>
      </c>
      <c r="C371" s="10" t="str">
        <f>IFERROR(INDEX(Cenník[#Data],MATCH($B371,Cenník[Kód]),2),"")</f>
        <v/>
      </c>
      <c r="D371" s="11" t="str">
        <f>IFERROR(INDEX(Výskyt[[Kód]:[ks]],MATCH(B371,Výskyt[Kód]),2),"")</f>
        <v/>
      </c>
      <c r="E371" s="12" t="str">
        <f>IFERROR(INDEX(Cenník[#Data],MATCH($B371,Cenník[Kód]),4),"")</f>
        <v/>
      </c>
      <c r="F371" s="13" t="str">
        <f t="shared" si="5"/>
        <v/>
      </c>
      <c r="G371" s="5"/>
    </row>
    <row r="372" spans="1:7" x14ac:dyDescent="0.25">
      <c r="A372" s="9">
        <v>364</v>
      </c>
      <c r="B372" s="10" t="str">
        <f>IFERROR(INDEX(Výskyt[[poradie]:[kód-P]],MATCH(A372,Výskyt[poradie],0),2),"")</f>
        <v/>
      </c>
      <c r="C372" s="10" t="str">
        <f>IFERROR(INDEX(Cenník[#Data],MATCH($B372,Cenník[Kód]),2),"")</f>
        <v/>
      </c>
      <c r="D372" s="11" t="str">
        <f>IFERROR(INDEX(Výskyt[[Kód]:[ks]],MATCH(B372,Výskyt[Kód]),2),"")</f>
        <v/>
      </c>
      <c r="E372" s="12" t="str">
        <f>IFERROR(INDEX(Cenník[#Data],MATCH($B372,Cenník[Kód]),4),"")</f>
        <v/>
      </c>
      <c r="F372" s="13" t="str">
        <f t="shared" si="5"/>
        <v/>
      </c>
      <c r="G372" s="5"/>
    </row>
    <row r="373" spans="1:7" x14ac:dyDescent="0.25">
      <c r="A373" s="9">
        <v>365</v>
      </c>
      <c r="B373" s="10" t="str">
        <f>IFERROR(INDEX(Výskyt[[poradie]:[kód-P]],MATCH(A373,Výskyt[poradie],0),2),"")</f>
        <v/>
      </c>
      <c r="C373" s="10" t="str">
        <f>IFERROR(INDEX(Cenník[#Data],MATCH($B373,Cenník[Kód]),2),"")</f>
        <v/>
      </c>
      <c r="D373" s="11" t="str">
        <f>IFERROR(INDEX(Výskyt[[Kód]:[ks]],MATCH(B373,Výskyt[Kód]),2),"")</f>
        <v/>
      </c>
      <c r="E373" s="12" t="str">
        <f>IFERROR(INDEX(Cenník[#Data],MATCH($B373,Cenník[Kód]),4),"")</f>
        <v/>
      </c>
      <c r="F373" s="13" t="str">
        <f t="shared" si="5"/>
        <v/>
      </c>
      <c r="G373" s="5"/>
    </row>
    <row r="374" spans="1:7" x14ac:dyDescent="0.25">
      <c r="A374" s="9">
        <v>366</v>
      </c>
      <c r="B374" s="10" t="str">
        <f>IFERROR(INDEX(Výskyt[[poradie]:[kód-P]],MATCH(A374,Výskyt[poradie],0),2),"")</f>
        <v/>
      </c>
      <c r="C374" s="10" t="str">
        <f>IFERROR(INDEX(Cenník[#Data],MATCH($B374,Cenník[Kód]),2),"")</f>
        <v/>
      </c>
      <c r="D374" s="11" t="str">
        <f>IFERROR(INDEX(Výskyt[[Kód]:[ks]],MATCH(B374,Výskyt[Kód]),2),"")</f>
        <v/>
      </c>
      <c r="E374" s="12" t="str">
        <f>IFERROR(INDEX(Cenník[#Data],MATCH($B374,Cenník[Kód]),4),"")</f>
        <v/>
      </c>
      <c r="F374" s="13" t="str">
        <f t="shared" si="5"/>
        <v/>
      </c>
      <c r="G374" s="5"/>
    </row>
    <row r="375" spans="1:7" x14ac:dyDescent="0.25">
      <c r="A375" s="9">
        <v>367</v>
      </c>
      <c r="B375" s="10" t="str">
        <f>IFERROR(INDEX(Výskyt[[poradie]:[kód-P]],MATCH(A375,Výskyt[poradie],0),2),"")</f>
        <v/>
      </c>
      <c r="C375" s="10" t="str">
        <f>IFERROR(INDEX(Cenník[#Data],MATCH($B375,Cenník[Kód]),2),"")</f>
        <v/>
      </c>
      <c r="D375" s="11" t="str">
        <f>IFERROR(INDEX(Výskyt[[Kód]:[ks]],MATCH(B375,Výskyt[Kód]),2),"")</f>
        <v/>
      </c>
      <c r="E375" s="12" t="str">
        <f>IFERROR(INDEX(Cenník[#Data],MATCH($B375,Cenník[Kód]),4),"")</f>
        <v/>
      </c>
      <c r="F375" s="13" t="str">
        <f t="shared" si="5"/>
        <v/>
      </c>
      <c r="G375" s="5"/>
    </row>
    <row r="376" spans="1:7" x14ac:dyDescent="0.25">
      <c r="A376" s="9">
        <v>368</v>
      </c>
      <c r="B376" s="10" t="str">
        <f>IFERROR(INDEX(Výskyt[[poradie]:[kód-P]],MATCH(A376,Výskyt[poradie],0),2),"")</f>
        <v/>
      </c>
      <c r="C376" s="10" t="str">
        <f>IFERROR(INDEX(Cenník[#Data],MATCH($B376,Cenník[Kód]),2),"")</f>
        <v/>
      </c>
      <c r="D376" s="11" t="str">
        <f>IFERROR(INDEX(Výskyt[[Kód]:[ks]],MATCH(B376,Výskyt[Kód]),2),"")</f>
        <v/>
      </c>
      <c r="E376" s="12" t="str">
        <f>IFERROR(INDEX(Cenník[#Data],MATCH($B376,Cenník[Kód]),4),"")</f>
        <v/>
      </c>
      <c r="F376" s="13" t="str">
        <f t="shared" si="5"/>
        <v/>
      </c>
      <c r="G376" s="5"/>
    </row>
    <row r="377" spans="1:7" x14ac:dyDescent="0.25">
      <c r="A377" s="9">
        <v>369</v>
      </c>
      <c r="B377" s="10" t="str">
        <f>IFERROR(INDEX(Výskyt[[poradie]:[kód-P]],MATCH(A377,Výskyt[poradie],0),2),"")</f>
        <v/>
      </c>
      <c r="C377" s="10" t="str">
        <f>IFERROR(INDEX(Cenník[#Data],MATCH($B377,Cenník[Kód]),2),"")</f>
        <v/>
      </c>
      <c r="D377" s="11" t="str">
        <f>IFERROR(INDEX(Výskyt[[Kód]:[ks]],MATCH(B377,Výskyt[Kód]),2),"")</f>
        <v/>
      </c>
      <c r="E377" s="12" t="str">
        <f>IFERROR(INDEX(Cenník[#Data],MATCH($B377,Cenník[Kód]),4),"")</f>
        <v/>
      </c>
      <c r="F377" s="13" t="str">
        <f t="shared" si="5"/>
        <v/>
      </c>
      <c r="G377" s="5"/>
    </row>
    <row r="378" spans="1:7" x14ac:dyDescent="0.25">
      <c r="A378" s="9">
        <v>370</v>
      </c>
      <c r="B378" s="10" t="str">
        <f>IFERROR(INDEX(Výskyt[[poradie]:[kód-P]],MATCH(A378,Výskyt[poradie],0),2),"")</f>
        <v/>
      </c>
      <c r="C378" s="10" t="str">
        <f>IFERROR(INDEX(Cenník[#Data],MATCH($B378,Cenník[Kód]),2),"")</f>
        <v/>
      </c>
      <c r="D378" s="11" t="str">
        <f>IFERROR(INDEX(Výskyt[[Kód]:[ks]],MATCH(B378,Výskyt[Kód]),2),"")</f>
        <v/>
      </c>
      <c r="E378" s="12" t="str">
        <f>IFERROR(INDEX(Cenník[#Data],MATCH($B378,Cenník[Kód]),4),"")</f>
        <v/>
      </c>
      <c r="F378" s="13" t="str">
        <f t="shared" si="5"/>
        <v/>
      </c>
      <c r="G378" s="5"/>
    </row>
    <row r="379" spans="1:7" x14ac:dyDescent="0.25">
      <c r="A379" s="9">
        <v>371</v>
      </c>
      <c r="B379" s="10" t="str">
        <f>IFERROR(INDEX(Výskyt[[poradie]:[kód-P]],MATCH(A379,Výskyt[poradie],0),2),"")</f>
        <v/>
      </c>
      <c r="C379" s="10" t="str">
        <f>IFERROR(INDEX(Cenník[#Data],MATCH($B379,Cenník[Kód]),2),"")</f>
        <v/>
      </c>
      <c r="D379" s="11" t="str">
        <f>IFERROR(INDEX(Výskyt[[Kód]:[ks]],MATCH(B379,Výskyt[Kód]),2),"")</f>
        <v/>
      </c>
      <c r="E379" s="12" t="str">
        <f>IFERROR(INDEX(Cenník[#Data],MATCH($B379,Cenník[Kód]),4),"")</f>
        <v/>
      </c>
      <c r="F379" s="13" t="str">
        <f t="shared" si="5"/>
        <v/>
      </c>
      <c r="G379" s="5"/>
    </row>
    <row r="380" spans="1:7" x14ac:dyDescent="0.25">
      <c r="A380" s="9">
        <v>372</v>
      </c>
      <c r="B380" s="10" t="str">
        <f>IFERROR(INDEX(Výskyt[[poradie]:[kód-P]],MATCH(A380,Výskyt[poradie],0),2),"")</f>
        <v/>
      </c>
      <c r="C380" s="10" t="str">
        <f>IFERROR(INDEX(Cenník[#Data],MATCH($B380,Cenník[Kód]),2),"")</f>
        <v/>
      </c>
      <c r="D380" s="11" t="str">
        <f>IFERROR(INDEX(Výskyt[[Kód]:[ks]],MATCH(B380,Výskyt[Kód]),2),"")</f>
        <v/>
      </c>
      <c r="E380" s="12" t="str">
        <f>IFERROR(INDEX(Cenník[#Data],MATCH($B380,Cenník[Kód]),4),"")</f>
        <v/>
      </c>
      <c r="F380" s="13" t="str">
        <f t="shared" si="5"/>
        <v/>
      </c>
      <c r="G380" s="5"/>
    </row>
    <row r="381" spans="1:7" x14ac:dyDescent="0.25">
      <c r="A381" s="9">
        <v>373</v>
      </c>
      <c r="B381" s="10" t="str">
        <f>IFERROR(INDEX(Výskyt[[poradie]:[kód-P]],MATCH(A381,Výskyt[poradie],0),2),"")</f>
        <v/>
      </c>
      <c r="C381" s="10" t="str">
        <f>IFERROR(INDEX(Cenník[#Data],MATCH($B381,Cenník[Kód]),2),"")</f>
        <v/>
      </c>
      <c r="D381" s="11" t="str">
        <f>IFERROR(INDEX(Výskyt[[Kód]:[ks]],MATCH(B381,Výskyt[Kód]),2),"")</f>
        <v/>
      </c>
      <c r="E381" s="12" t="str">
        <f>IFERROR(INDEX(Cenník[#Data],MATCH($B381,Cenník[Kód]),4),"")</f>
        <v/>
      </c>
      <c r="F381" s="13" t="str">
        <f t="shared" si="5"/>
        <v/>
      </c>
      <c r="G381" s="5"/>
    </row>
    <row r="382" spans="1:7" x14ac:dyDescent="0.25">
      <c r="A382" s="9">
        <v>374</v>
      </c>
      <c r="B382" s="10" t="str">
        <f>IFERROR(INDEX(Výskyt[[poradie]:[kód-P]],MATCH(A382,Výskyt[poradie],0),2),"")</f>
        <v/>
      </c>
      <c r="C382" s="10" t="str">
        <f>IFERROR(INDEX(Cenník[#Data],MATCH($B382,Cenník[Kód]),2),"")</f>
        <v/>
      </c>
      <c r="D382" s="11" t="str">
        <f>IFERROR(INDEX(Výskyt[[Kód]:[ks]],MATCH(B382,Výskyt[Kód]),2),"")</f>
        <v/>
      </c>
      <c r="E382" s="12" t="str">
        <f>IFERROR(INDEX(Cenník[#Data],MATCH($B382,Cenník[Kód]),4),"")</f>
        <v/>
      </c>
      <c r="F382" s="13" t="str">
        <f t="shared" si="5"/>
        <v/>
      </c>
      <c r="G382" s="5"/>
    </row>
    <row r="383" spans="1:7" x14ac:dyDescent="0.25">
      <c r="A383" s="9">
        <v>375</v>
      </c>
      <c r="B383" s="10" t="str">
        <f>IFERROR(INDEX(Výskyt[[poradie]:[kód-P]],MATCH(A383,Výskyt[poradie],0),2),"")</f>
        <v/>
      </c>
      <c r="C383" s="10" t="str">
        <f>IFERROR(INDEX(Cenník[#Data],MATCH($B383,Cenník[Kód]),2),"")</f>
        <v/>
      </c>
      <c r="D383" s="11" t="str">
        <f>IFERROR(INDEX(Výskyt[[Kód]:[ks]],MATCH(B383,Výskyt[Kód]),2),"")</f>
        <v/>
      </c>
      <c r="E383" s="12" t="str">
        <f>IFERROR(INDEX(Cenník[#Data],MATCH($B383,Cenník[Kód]),4),"")</f>
        <v/>
      </c>
      <c r="F383" s="13" t="str">
        <f t="shared" si="5"/>
        <v/>
      </c>
      <c r="G383" s="5"/>
    </row>
    <row r="384" spans="1:7" x14ac:dyDescent="0.25">
      <c r="A384" s="9">
        <v>376</v>
      </c>
      <c r="B384" s="10" t="str">
        <f>IFERROR(INDEX(Výskyt[[poradie]:[kód-P]],MATCH(A384,Výskyt[poradie],0),2),"")</f>
        <v/>
      </c>
      <c r="C384" s="10" t="str">
        <f>IFERROR(INDEX(Cenník[#Data],MATCH($B384,Cenník[Kód]),2),"")</f>
        <v/>
      </c>
      <c r="D384" s="11" t="str">
        <f>IFERROR(INDEX(Výskyt[[Kód]:[ks]],MATCH(B384,Výskyt[Kód]),2),"")</f>
        <v/>
      </c>
      <c r="E384" s="12" t="str">
        <f>IFERROR(INDEX(Cenník[#Data],MATCH($B384,Cenník[Kód]),4),"")</f>
        <v/>
      </c>
      <c r="F384" s="13" t="str">
        <f t="shared" si="5"/>
        <v/>
      </c>
      <c r="G384" s="5"/>
    </row>
    <row r="385" spans="1:7" x14ac:dyDescent="0.25">
      <c r="A385" s="9">
        <v>377</v>
      </c>
      <c r="B385" s="10" t="str">
        <f>IFERROR(INDEX(Výskyt[[poradie]:[kód-P]],MATCH(A385,Výskyt[poradie],0),2),"")</f>
        <v/>
      </c>
      <c r="C385" s="10" t="str">
        <f>IFERROR(INDEX(Cenník[#Data],MATCH($B385,Cenník[Kód]),2),"")</f>
        <v/>
      </c>
      <c r="D385" s="11" t="str">
        <f>IFERROR(INDEX(Výskyt[[Kód]:[ks]],MATCH(B385,Výskyt[Kód]),2),"")</f>
        <v/>
      </c>
      <c r="E385" s="12" t="str">
        <f>IFERROR(INDEX(Cenník[#Data],MATCH($B385,Cenník[Kód]),4),"")</f>
        <v/>
      </c>
      <c r="F385" s="13" t="str">
        <f t="shared" si="5"/>
        <v/>
      </c>
      <c r="G385" s="5"/>
    </row>
    <row r="386" spans="1:7" x14ac:dyDescent="0.25">
      <c r="A386" s="9">
        <v>378</v>
      </c>
      <c r="B386" s="10" t="str">
        <f>IFERROR(INDEX(Výskyt[[poradie]:[kód-P]],MATCH(A386,Výskyt[poradie],0),2),"")</f>
        <v/>
      </c>
      <c r="C386" s="10" t="str">
        <f>IFERROR(INDEX(Cenník[#Data],MATCH($B386,Cenník[Kód]),2),"")</f>
        <v/>
      </c>
      <c r="D386" s="11" t="str">
        <f>IFERROR(INDEX(Výskyt[[Kód]:[ks]],MATCH(B386,Výskyt[Kód]),2),"")</f>
        <v/>
      </c>
      <c r="E386" s="12" t="str">
        <f>IFERROR(INDEX(Cenník[#Data],MATCH($B386,Cenník[Kód]),4),"")</f>
        <v/>
      </c>
      <c r="F386" s="13" t="str">
        <f t="shared" si="5"/>
        <v/>
      </c>
      <c r="G386" s="5"/>
    </row>
    <row r="387" spans="1:7" x14ac:dyDescent="0.25">
      <c r="A387" s="9">
        <v>379</v>
      </c>
      <c r="B387" s="10" t="str">
        <f>IFERROR(INDEX(Výskyt[[poradie]:[kód-P]],MATCH(A387,Výskyt[poradie],0),2),"")</f>
        <v/>
      </c>
      <c r="C387" s="10" t="str">
        <f>IFERROR(INDEX(Cenník[#Data],MATCH($B387,Cenník[Kód]),2),"")</f>
        <v/>
      </c>
      <c r="D387" s="11" t="str">
        <f>IFERROR(INDEX(Výskyt[[Kód]:[ks]],MATCH(B387,Výskyt[Kód]),2),"")</f>
        <v/>
      </c>
      <c r="E387" s="12" t="str">
        <f>IFERROR(INDEX(Cenník[#Data],MATCH($B387,Cenník[Kód]),4),"")</f>
        <v/>
      </c>
      <c r="F387" s="13" t="str">
        <f t="shared" si="5"/>
        <v/>
      </c>
      <c r="G387" s="5"/>
    </row>
    <row r="388" spans="1:7" x14ac:dyDescent="0.25">
      <c r="A388" s="9">
        <v>380</v>
      </c>
      <c r="B388" s="10" t="str">
        <f>IFERROR(INDEX(Výskyt[[poradie]:[kód-P]],MATCH(A388,Výskyt[poradie],0),2),"")</f>
        <v/>
      </c>
      <c r="C388" s="10" t="str">
        <f>IFERROR(INDEX(Cenník[#Data],MATCH($B388,Cenník[Kód]),2),"")</f>
        <v/>
      </c>
      <c r="D388" s="11" t="str">
        <f>IFERROR(INDEX(Výskyt[[Kód]:[ks]],MATCH(B388,Výskyt[Kód]),2),"")</f>
        <v/>
      </c>
      <c r="E388" s="12" t="str">
        <f>IFERROR(INDEX(Cenník[#Data],MATCH($B388,Cenník[Kód]),4),"")</f>
        <v/>
      </c>
      <c r="F388" s="13" t="str">
        <f t="shared" si="5"/>
        <v/>
      </c>
      <c r="G388" s="5"/>
    </row>
    <row r="389" spans="1:7" x14ac:dyDescent="0.25">
      <c r="A389" s="9">
        <v>381</v>
      </c>
      <c r="B389" s="10" t="str">
        <f>IFERROR(INDEX(Výskyt[[poradie]:[kód-P]],MATCH(A389,Výskyt[poradie],0),2),"")</f>
        <v/>
      </c>
      <c r="C389" s="10" t="str">
        <f>IFERROR(INDEX(Cenník[#Data],MATCH($B389,Cenník[Kód]),2),"")</f>
        <v/>
      </c>
      <c r="D389" s="11" t="str">
        <f>IFERROR(INDEX(Výskyt[[Kód]:[ks]],MATCH(B389,Výskyt[Kód]),2),"")</f>
        <v/>
      </c>
      <c r="E389" s="12" t="str">
        <f>IFERROR(INDEX(Cenník[#Data],MATCH($B389,Cenník[Kód]),4),"")</f>
        <v/>
      </c>
      <c r="F389" s="13" t="str">
        <f t="shared" si="5"/>
        <v/>
      </c>
      <c r="G389" s="5"/>
    </row>
    <row r="390" spans="1:7" x14ac:dyDescent="0.25">
      <c r="A390" s="9">
        <v>382</v>
      </c>
      <c r="B390" s="10" t="str">
        <f>IFERROR(INDEX(Výskyt[[poradie]:[kód-P]],MATCH(A390,Výskyt[poradie],0),2),"")</f>
        <v/>
      </c>
      <c r="C390" s="10" t="str">
        <f>IFERROR(INDEX(Cenník[#Data],MATCH($B390,Cenník[Kód]),2),"")</f>
        <v/>
      </c>
      <c r="D390" s="11" t="str">
        <f>IFERROR(INDEX(Výskyt[[Kód]:[ks]],MATCH(B390,Výskyt[Kód]),2),"")</f>
        <v/>
      </c>
      <c r="E390" s="12" t="str">
        <f>IFERROR(INDEX(Cenník[#Data],MATCH($B390,Cenník[Kód]),4),"")</f>
        <v/>
      </c>
      <c r="F390" s="13" t="str">
        <f t="shared" si="5"/>
        <v/>
      </c>
      <c r="G390" s="5"/>
    </row>
    <row r="391" spans="1:7" x14ac:dyDescent="0.25">
      <c r="A391" s="9">
        <v>383</v>
      </c>
      <c r="B391" s="10" t="str">
        <f>IFERROR(INDEX(Výskyt[[poradie]:[kód-P]],MATCH(A391,Výskyt[poradie],0),2),"")</f>
        <v/>
      </c>
      <c r="C391" s="10" t="str">
        <f>IFERROR(INDEX(Cenník[#Data],MATCH($B391,Cenník[Kód]),2),"")</f>
        <v/>
      </c>
      <c r="D391" s="11" t="str">
        <f>IFERROR(INDEX(Výskyt[[Kód]:[ks]],MATCH(B391,Výskyt[Kód]),2),"")</f>
        <v/>
      </c>
      <c r="E391" s="12" t="str">
        <f>IFERROR(INDEX(Cenník[#Data],MATCH($B391,Cenník[Kód]),4),"")</f>
        <v/>
      </c>
      <c r="F391" s="13" t="str">
        <f t="shared" si="5"/>
        <v/>
      </c>
      <c r="G391" s="5"/>
    </row>
    <row r="392" spans="1:7" x14ac:dyDescent="0.25">
      <c r="A392" s="9">
        <v>384</v>
      </c>
      <c r="B392" s="10" t="str">
        <f>IFERROR(INDEX(Výskyt[[poradie]:[kód-P]],MATCH(A392,Výskyt[poradie],0),2),"")</f>
        <v/>
      </c>
      <c r="C392" s="10" t="str">
        <f>IFERROR(INDEX(Cenník[#Data],MATCH($B392,Cenník[Kód]),2),"")</f>
        <v/>
      </c>
      <c r="D392" s="11" t="str">
        <f>IFERROR(INDEX(Výskyt[[Kód]:[ks]],MATCH(B392,Výskyt[Kód]),2),"")</f>
        <v/>
      </c>
      <c r="E392" s="12" t="str">
        <f>IFERROR(INDEX(Cenník[#Data],MATCH($B392,Cenník[Kód]),4),"")</f>
        <v/>
      </c>
      <c r="F392" s="13" t="str">
        <f t="shared" si="5"/>
        <v/>
      </c>
      <c r="G392" s="5"/>
    </row>
    <row r="393" spans="1:7" x14ac:dyDescent="0.25">
      <c r="A393" s="9">
        <v>385</v>
      </c>
      <c r="B393" s="10" t="str">
        <f>IFERROR(INDEX(Výskyt[[poradie]:[kód-P]],MATCH(A393,Výskyt[poradie],0),2),"")</f>
        <v/>
      </c>
      <c r="C393" s="10" t="str">
        <f>IFERROR(INDEX(Cenník[#Data],MATCH($B393,Cenník[Kód]),2),"")</f>
        <v/>
      </c>
      <c r="D393" s="11" t="str">
        <f>IFERROR(INDEX(Výskyt[[Kód]:[ks]],MATCH(B393,Výskyt[Kód]),2),"")</f>
        <v/>
      </c>
      <c r="E393" s="12" t="str">
        <f>IFERROR(INDEX(Cenník[#Data],MATCH($B393,Cenník[Kód]),4),"")</f>
        <v/>
      </c>
      <c r="F393" s="13" t="str">
        <f t="shared" si="5"/>
        <v/>
      </c>
      <c r="G393" s="5"/>
    </row>
    <row r="394" spans="1:7" x14ac:dyDescent="0.25">
      <c r="A394" s="9">
        <v>386</v>
      </c>
      <c r="B394" s="10" t="str">
        <f>IFERROR(INDEX(Výskyt[[poradie]:[kód-P]],MATCH(A394,Výskyt[poradie],0),2),"")</f>
        <v/>
      </c>
      <c r="C394" s="10" t="str">
        <f>IFERROR(INDEX(Cenník[#Data],MATCH($B394,Cenník[Kód]),2),"")</f>
        <v/>
      </c>
      <c r="D394" s="11" t="str">
        <f>IFERROR(INDEX(Výskyt[[Kód]:[ks]],MATCH(B394,Výskyt[Kód]),2),"")</f>
        <v/>
      </c>
      <c r="E394" s="12" t="str">
        <f>IFERROR(INDEX(Cenník[#Data],MATCH($B394,Cenník[Kód]),4),"")</f>
        <v/>
      </c>
      <c r="F394" s="13" t="str">
        <f t="shared" ref="F394:F421" si="6">IFERROR(D394*E394,"")</f>
        <v/>
      </c>
      <c r="G394" s="5"/>
    </row>
    <row r="395" spans="1:7" x14ac:dyDescent="0.25">
      <c r="A395" s="9">
        <v>387</v>
      </c>
      <c r="B395" s="10" t="str">
        <f>IFERROR(INDEX(Výskyt[[poradie]:[kód-P]],MATCH(A395,Výskyt[poradie],0),2),"")</f>
        <v/>
      </c>
      <c r="C395" s="10" t="str">
        <f>IFERROR(INDEX(Cenník[#Data],MATCH($B395,Cenník[Kód]),2),"")</f>
        <v/>
      </c>
      <c r="D395" s="11" t="str">
        <f>IFERROR(INDEX(Výskyt[[Kód]:[ks]],MATCH(B395,Výskyt[Kód]),2),"")</f>
        <v/>
      </c>
      <c r="E395" s="12" t="str">
        <f>IFERROR(INDEX(Cenník[#Data],MATCH($B395,Cenník[Kód]),4),"")</f>
        <v/>
      </c>
      <c r="F395" s="13" t="str">
        <f t="shared" si="6"/>
        <v/>
      </c>
      <c r="G395" s="5"/>
    </row>
    <row r="396" spans="1:7" x14ac:dyDescent="0.25">
      <c r="A396" s="9">
        <v>388</v>
      </c>
      <c r="B396" s="10" t="str">
        <f>IFERROR(INDEX(Výskyt[[poradie]:[kód-P]],MATCH(A396,Výskyt[poradie],0),2),"")</f>
        <v/>
      </c>
      <c r="C396" s="10" t="str">
        <f>IFERROR(INDEX(Cenník[#Data],MATCH($B396,Cenník[Kód]),2),"")</f>
        <v/>
      </c>
      <c r="D396" s="11" t="str">
        <f>IFERROR(INDEX(Výskyt[[Kód]:[ks]],MATCH(B396,Výskyt[Kód]),2),"")</f>
        <v/>
      </c>
      <c r="E396" s="12" t="str">
        <f>IFERROR(INDEX(Cenník[#Data],MATCH($B396,Cenník[Kód]),4),"")</f>
        <v/>
      </c>
      <c r="F396" s="13" t="str">
        <f t="shared" si="6"/>
        <v/>
      </c>
      <c r="G396" s="5"/>
    </row>
    <row r="397" spans="1:7" x14ac:dyDescent="0.25">
      <c r="A397" s="9">
        <v>389</v>
      </c>
      <c r="B397" s="10" t="str">
        <f>IFERROR(INDEX(Výskyt[[poradie]:[kód-P]],MATCH(A397,Výskyt[poradie],0),2),"")</f>
        <v/>
      </c>
      <c r="C397" s="10" t="str">
        <f>IFERROR(INDEX(Cenník[#Data],MATCH($B397,Cenník[Kód]),2),"")</f>
        <v/>
      </c>
      <c r="D397" s="11" t="str">
        <f>IFERROR(INDEX(Výskyt[[Kód]:[ks]],MATCH(B397,Výskyt[Kód]),2),"")</f>
        <v/>
      </c>
      <c r="E397" s="12" t="str">
        <f>IFERROR(INDEX(Cenník[#Data],MATCH($B397,Cenník[Kód]),4),"")</f>
        <v/>
      </c>
      <c r="F397" s="13" t="str">
        <f t="shared" si="6"/>
        <v/>
      </c>
      <c r="G397" s="5"/>
    </row>
    <row r="398" spans="1:7" x14ac:dyDescent="0.25">
      <c r="A398" s="9">
        <v>390</v>
      </c>
      <c r="B398" s="10" t="str">
        <f>IFERROR(INDEX(Výskyt[[poradie]:[kód-P]],MATCH(A398,Výskyt[poradie],0),2),"")</f>
        <v/>
      </c>
      <c r="C398" s="10" t="str">
        <f>IFERROR(INDEX(Cenník[#Data],MATCH($B398,Cenník[Kód]),2),"")</f>
        <v/>
      </c>
      <c r="D398" s="11" t="str">
        <f>IFERROR(INDEX(Výskyt[[Kód]:[ks]],MATCH(B398,Výskyt[Kód]),2),"")</f>
        <v/>
      </c>
      <c r="E398" s="12" t="str">
        <f>IFERROR(INDEX(Cenník[#Data],MATCH($B398,Cenník[Kód]),4),"")</f>
        <v/>
      </c>
      <c r="F398" s="13" t="str">
        <f t="shared" si="6"/>
        <v/>
      </c>
      <c r="G398" s="5"/>
    </row>
    <row r="399" spans="1:7" x14ac:dyDescent="0.25">
      <c r="A399" s="9">
        <v>391</v>
      </c>
      <c r="B399" s="10" t="str">
        <f>IFERROR(INDEX(Výskyt[[poradie]:[kód-P]],MATCH(A399,Výskyt[poradie],0),2),"")</f>
        <v/>
      </c>
      <c r="C399" s="10" t="str">
        <f>IFERROR(INDEX(Cenník[#Data],MATCH($B399,Cenník[Kód]),2),"")</f>
        <v/>
      </c>
      <c r="D399" s="11" t="str">
        <f>IFERROR(INDEX(Výskyt[[Kód]:[ks]],MATCH(B399,Výskyt[Kód]),2),"")</f>
        <v/>
      </c>
      <c r="E399" s="12" t="str">
        <f>IFERROR(INDEX(Cenník[#Data],MATCH($B399,Cenník[Kód]),4),"")</f>
        <v/>
      </c>
      <c r="F399" s="13" t="str">
        <f t="shared" si="6"/>
        <v/>
      </c>
      <c r="G399" s="5"/>
    </row>
    <row r="400" spans="1:7" x14ac:dyDescent="0.25">
      <c r="A400" s="9">
        <v>392</v>
      </c>
      <c r="B400" s="10" t="str">
        <f>IFERROR(INDEX(Výskyt[[poradie]:[kód-P]],MATCH(A400,Výskyt[poradie],0),2),"")</f>
        <v/>
      </c>
      <c r="C400" s="10" t="str">
        <f>IFERROR(INDEX(Cenník[#Data],MATCH($B400,Cenník[Kód]),2),"")</f>
        <v/>
      </c>
      <c r="D400" s="11" t="str">
        <f>IFERROR(INDEX(Výskyt[[Kód]:[ks]],MATCH(B400,Výskyt[Kód]),2),"")</f>
        <v/>
      </c>
      <c r="E400" s="12" t="str">
        <f>IFERROR(INDEX(Cenník[#Data],MATCH($B400,Cenník[Kód]),4),"")</f>
        <v/>
      </c>
      <c r="F400" s="13" t="str">
        <f t="shared" si="6"/>
        <v/>
      </c>
      <c r="G400" s="5"/>
    </row>
    <row r="401" spans="1:7" x14ac:dyDescent="0.25">
      <c r="A401" s="9">
        <v>393</v>
      </c>
      <c r="B401" s="10" t="str">
        <f>IFERROR(INDEX(Výskyt[[poradie]:[kód-P]],MATCH(A401,Výskyt[poradie],0),2),"")</f>
        <v/>
      </c>
      <c r="C401" s="10" t="str">
        <f>IFERROR(INDEX(Cenník[#Data],MATCH($B401,Cenník[Kód]),2),"")</f>
        <v/>
      </c>
      <c r="D401" s="11" t="str">
        <f>IFERROR(INDEX(Výskyt[[Kód]:[ks]],MATCH(B401,Výskyt[Kód]),2),"")</f>
        <v/>
      </c>
      <c r="E401" s="12" t="str">
        <f>IFERROR(INDEX(Cenník[#Data],MATCH($B401,Cenník[Kód]),4),"")</f>
        <v/>
      </c>
      <c r="F401" s="13" t="str">
        <f t="shared" si="6"/>
        <v/>
      </c>
      <c r="G401" s="5"/>
    </row>
    <row r="402" spans="1:7" x14ac:dyDescent="0.25">
      <c r="A402" s="9">
        <v>394</v>
      </c>
      <c r="B402" s="10" t="str">
        <f>IFERROR(INDEX(Výskyt[[poradie]:[kód-P]],MATCH(A402,Výskyt[poradie],0),2),"")</f>
        <v/>
      </c>
      <c r="C402" s="10" t="str">
        <f>IFERROR(INDEX(Cenník[#Data],MATCH($B402,Cenník[Kód]),2),"")</f>
        <v/>
      </c>
      <c r="D402" s="11" t="str">
        <f>IFERROR(INDEX(Výskyt[[Kód]:[ks]],MATCH(B402,Výskyt[Kód]),2),"")</f>
        <v/>
      </c>
      <c r="E402" s="12" t="str">
        <f>IFERROR(INDEX(Cenník[#Data],MATCH($B402,Cenník[Kód]),4),"")</f>
        <v/>
      </c>
      <c r="F402" s="13" t="str">
        <f t="shared" si="6"/>
        <v/>
      </c>
      <c r="G402" s="5"/>
    </row>
    <row r="403" spans="1:7" x14ac:dyDescent="0.25">
      <c r="A403" s="9">
        <v>395</v>
      </c>
      <c r="B403" s="10" t="str">
        <f>IFERROR(INDEX(Výskyt[[poradie]:[kód-P]],MATCH(A403,Výskyt[poradie],0),2),"")</f>
        <v/>
      </c>
      <c r="C403" s="10" t="str">
        <f>IFERROR(INDEX(Cenník[#Data],MATCH($B403,Cenník[Kód]),2),"")</f>
        <v/>
      </c>
      <c r="D403" s="11" t="str">
        <f>IFERROR(INDEX(Výskyt[[Kód]:[ks]],MATCH(B403,Výskyt[Kód]),2),"")</f>
        <v/>
      </c>
      <c r="E403" s="12" t="str">
        <f>IFERROR(INDEX(Cenník[#Data],MATCH($B403,Cenník[Kód]),4),"")</f>
        <v/>
      </c>
      <c r="F403" s="13" t="str">
        <f t="shared" si="6"/>
        <v/>
      </c>
      <c r="G403" s="5"/>
    </row>
    <row r="404" spans="1:7" x14ac:dyDescent="0.25">
      <c r="A404" s="9">
        <v>396</v>
      </c>
      <c r="B404" s="10" t="str">
        <f>IFERROR(INDEX(Výskyt[[poradie]:[kód-P]],MATCH(A404,Výskyt[poradie],0),2),"")</f>
        <v/>
      </c>
      <c r="C404" s="10" t="str">
        <f>IFERROR(INDEX(Cenník[#Data],MATCH($B404,Cenník[Kód]),2),"")</f>
        <v/>
      </c>
      <c r="D404" s="11" t="str">
        <f>IFERROR(INDEX(Výskyt[[Kód]:[ks]],MATCH(B404,Výskyt[Kód]),2),"")</f>
        <v/>
      </c>
      <c r="E404" s="12" t="str">
        <f>IFERROR(INDEX(Cenník[#Data],MATCH($B404,Cenník[Kód]),4),"")</f>
        <v/>
      </c>
      <c r="F404" s="13" t="str">
        <f t="shared" si="6"/>
        <v/>
      </c>
      <c r="G404" s="5"/>
    </row>
    <row r="405" spans="1:7" x14ac:dyDescent="0.25">
      <c r="A405" s="9">
        <v>397</v>
      </c>
      <c r="B405" s="10" t="str">
        <f>IFERROR(INDEX(Výskyt[[poradie]:[kód-P]],MATCH(A405,Výskyt[poradie],0),2),"")</f>
        <v/>
      </c>
      <c r="C405" s="10" t="str">
        <f>IFERROR(INDEX(Cenník[#Data],MATCH($B405,Cenník[Kód]),2),"")</f>
        <v/>
      </c>
      <c r="D405" s="11" t="str">
        <f>IFERROR(INDEX(Výskyt[[Kód]:[ks]],MATCH(B405,Výskyt[Kód]),2),"")</f>
        <v/>
      </c>
      <c r="E405" s="12" t="str">
        <f>IFERROR(INDEX(Cenník[#Data],MATCH($B405,Cenník[Kód]),4),"")</f>
        <v/>
      </c>
      <c r="F405" s="13" t="str">
        <f t="shared" si="6"/>
        <v/>
      </c>
      <c r="G405" s="5"/>
    </row>
    <row r="406" spans="1:7" x14ac:dyDescent="0.25">
      <c r="A406" s="9">
        <v>398</v>
      </c>
      <c r="B406" s="10" t="str">
        <f>IFERROR(INDEX(Výskyt[[poradie]:[kód-P]],MATCH(A406,Výskyt[poradie],0),2),"")</f>
        <v/>
      </c>
      <c r="C406" s="10" t="str">
        <f>IFERROR(INDEX(Cenník[#Data],MATCH($B406,Cenník[Kód]),2),"")</f>
        <v/>
      </c>
      <c r="D406" s="11" t="str">
        <f>IFERROR(INDEX(Výskyt[[Kód]:[ks]],MATCH(B406,Výskyt[Kód]),2),"")</f>
        <v/>
      </c>
      <c r="E406" s="12" t="str">
        <f>IFERROR(INDEX(Cenník[#Data],MATCH($B406,Cenník[Kód]),4),"")</f>
        <v/>
      </c>
      <c r="F406" s="13" t="str">
        <f t="shared" si="6"/>
        <v/>
      </c>
      <c r="G406" s="5"/>
    </row>
    <row r="407" spans="1:7" x14ac:dyDescent="0.25">
      <c r="A407" s="9">
        <v>399</v>
      </c>
      <c r="B407" s="10" t="str">
        <f>IFERROR(INDEX(Výskyt[[poradie]:[kód-P]],MATCH(A407,Výskyt[poradie],0),2),"")</f>
        <v/>
      </c>
      <c r="C407" s="10" t="str">
        <f>IFERROR(INDEX(Cenník[#Data],MATCH($B407,Cenník[Kód]),2),"")</f>
        <v/>
      </c>
      <c r="D407" s="11" t="str">
        <f>IFERROR(INDEX(Výskyt[[Kód]:[ks]],MATCH(B407,Výskyt[Kód]),2),"")</f>
        <v/>
      </c>
      <c r="E407" s="12" t="str">
        <f>IFERROR(INDEX(Cenník[#Data],MATCH($B407,Cenník[Kód]),4),"")</f>
        <v/>
      </c>
      <c r="F407" s="13" t="str">
        <f t="shared" si="6"/>
        <v/>
      </c>
      <c r="G407" s="5"/>
    </row>
    <row r="408" spans="1:7" x14ac:dyDescent="0.25">
      <c r="A408" s="9">
        <v>400</v>
      </c>
      <c r="B408" s="10" t="str">
        <f>IFERROR(INDEX(Výskyt[[poradie]:[kód-P]],MATCH(A408,Výskyt[poradie],0),2),"")</f>
        <v/>
      </c>
      <c r="C408" s="10" t="str">
        <f>IFERROR(INDEX(Cenník[#Data],MATCH($B408,Cenník[Kód]),2),"")</f>
        <v/>
      </c>
      <c r="D408" s="11" t="str">
        <f>IFERROR(INDEX(Výskyt[[Kód]:[ks]],MATCH(B408,Výskyt[Kód]),2),"")</f>
        <v/>
      </c>
      <c r="E408" s="12" t="str">
        <f>IFERROR(INDEX(Cenník[#Data],MATCH($B408,Cenník[Kód]),4),"")</f>
        <v/>
      </c>
      <c r="F408" s="13" t="str">
        <f t="shared" si="6"/>
        <v/>
      </c>
      <c r="G408" s="5"/>
    </row>
    <row r="409" spans="1:7" x14ac:dyDescent="0.25">
      <c r="A409" s="9">
        <v>401</v>
      </c>
      <c r="B409" s="10" t="str">
        <f>IFERROR(INDEX(Výskyt[[poradie]:[kód-P]],MATCH(A409,Výskyt[poradie],0),2),"")</f>
        <v/>
      </c>
      <c r="C409" s="10" t="str">
        <f>IFERROR(INDEX(Cenník[#Data],MATCH($B409,Cenník[Kód]),2),"")</f>
        <v/>
      </c>
      <c r="D409" s="11" t="str">
        <f>IFERROR(INDEX(Výskyt[[Kód]:[ks]],MATCH(B409,Výskyt[Kód]),2),"")</f>
        <v/>
      </c>
      <c r="E409" s="12" t="str">
        <f>IFERROR(INDEX(Cenník[#Data],MATCH($B409,Cenník[Kód]),4),"")</f>
        <v/>
      </c>
      <c r="F409" s="13" t="str">
        <f t="shared" si="6"/>
        <v/>
      </c>
      <c r="G409" s="5"/>
    </row>
    <row r="410" spans="1:7" x14ac:dyDescent="0.25">
      <c r="A410" s="9">
        <v>402</v>
      </c>
      <c r="B410" s="10" t="str">
        <f>IFERROR(INDEX(Výskyt[[poradie]:[kód-P]],MATCH(A410,Výskyt[poradie],0),2),"")</f>
        <v/>
      </c>
      <c r="C410" s="10" t="str">
        <f>IFERROR(INDEX(Cenník[#Data],MATCH($B410,Cenník[Kód]),2),"")</f>
        <v/>
      </c>
      <c r="D410" s="11" t="str">
        <f>IFERROR(INDEX(Výskyt[[Kód]:[ks]],MATCH(B410,Výskyt[Kód]),2),"")</f>
        <v/>
      </c>
      <c r="E410" s="12" t="str">
        <f>IFERROR(INDEX(Cenník[#Data],MATCH($B410,Cenník[Kód]),4),"")</f>
        <v/>
      </c>
      <c r="F410" s="13" t="str">
        <f t="shared" si="6"/>
        <v/>
      </c>
      <c r="G410" s="5"/>
    </row>
    <row r="411" spans="1:7" x14ac:dyDescent="0.25">
      <c r="A411" s="9">
        <v>403</v>
      </c>
      <c r="B411" s="10" t="str">
        <f>IFERROR(INDEX(Výskyt[[poradie]:[kód-P]],MATCH(A411,Výskyt[poradie],0),2),"")</f>
        <v/>
      </c>
      <c r="C411" s="10" t="str">
        <f>IFERROR(INDEX(Cenník[#Data],MATCH($B411,Cenník[Kód]),2),"")</f>
        <v/>
      </c>
      <c r="D411" s="11" t="str">
        <f>IFERROR(INDEX(Výskyt[[Kód]:[ks]],MATCH(B411,Výskyt[Kód]),2),"")</f>
        <v/>
      </c>
      <c r="E411" s="12" t="str">
        <f>IFERROR(INDEX(Cenník[#Data],MATCH($B411,Cenník[Kód]),4),"")</f>
        <v/>
      </c>
      <c r="F411" s="13" t="str">
        <f t="shared" si="6"/>
        <v/>
      </c>
      <c r="G411" s="5"/>
    </row>
    <row r="412" spans="1:7" x14ac:dyDescent="0.25">
      <c r="A412" s="9">
        <v>404</v>
      </c>
      <c r="B412" s="10" t="str">
        <f>IFERROR(INDEX(Výskyt[[poradie]:[kód-P]],MATCH(A412,Výskyt[poradie],0),2),"")</f>
        <v/>
      </c>
      <c r="C412" s="10" t="str">
        <f>IFERROR(INDEX(Cenník[#Data],MATCH($B412,Cenník[Kód]),2),"")</f>
        <v/>
      </c>
      <c r="D412" s="11" t="str">
        <f>IFERROR(INDEX(Výskyt[[Kód]:[ks]],MATCH(B412,Výskyt[Kód]),2),"")</f>
        <v/>
      </c>
      <c r="E412" s="12" t="str">
        <f>IFERROR(INDEX(Cenník[#Data],MATCH($B412,Cenník[Kód]),4),"")</f>
        <v/>
      </c>
      <c r="F412" s="13" t="str">
        <f t="shared" si="6"/>
        <v/>
      </c>
      <c r="G412" s="5"/>
    </row>
    <row r="413" spans="1:7" x14ac:dyDescent="0.25">
      <c r="A413" s="9">
        <v>405</v>
      </c>
      <c r="B413" s="10" t="str">
        <f>IFERROR(INDEX(Výskyt[[poradie]:[kód-P]],MATCH(A413,Výskyt[poradie],0),2),"")</f>
        <v/>
      </c>
      <c r="C413" s="10" t="str">
        <f>IFERROR(INDEX(Cenník[#Data],MATCH($B413,Cenník[Kód]),2),"")</f>
        <v/>
      </c>
      <c r="D413" s="11" t="str">
        <f>IFERROR(INDEX(Výskyt[[Kód]:[ks]],MATCH(B413,Výskyt[Kód]),2),"")</f>
        <v/>
      </c>
      <c r="E413" s="12" t="str">
        <f>IFERROR(INDEX(Cenník[#Data],MATCH($B413,Cenník[Kód]),4),"")</f>
        <v/>
      </c>
      <c r="F413" s="13" t="str">
        <f t="shared" si="6"/>
        <v/>
      </c>
      <c r="G413" s="5"/>
    </row>
    <row r="414" spans="1:7" x14ac:dyDescent="0.25">
      <c r="A414" s="9">
        <v>406</v>
      </c>
      <c r="B414" s="10" t="str">
        <f>IFERROR(INDEX(Výskyt[[poradie]:[kód-P]],MATCH(A414,Výskyt[poradie],0),2),"")</f>
        <v/>
      </c>
      <c r="C414" s="10" t="str">
        <f>IFERROR(INDEX(Cenník[#Data],MATCH($B414,Cenník[Kód]),2),"")</f>
        <v/>
      </c>
      <c r="D414" s="11" t="str">
        <f>IFERROR(INDEX(Výskyt[[Kód]:[ks]],MATCH(B414,Výskyt[Kód]),2),"")</f>
        <v/>
      </c>
      <c r="E414" s="12" t="str">
        <f>IFERROR(INDEX(Cenník[#Data],MATCH($B414,Cenník[Kód]),4),"")</f>
        <v/>
      </c>
      <c r="F414" s="13" t="str">
        <f t="shared" si="6"/>
        <v/>
      </c>
      <c r="G414" s="5"/>
    </row>
    <row r="415" spans="1:7" x14ac:dyDescent="0.25">
      <c r="A415" s="9">
        <v>407</v>
      </c>
      <c r="B415" s="10" t="str">
        <f>IFERROR(INDEX(Výskyt[[poradie]:[kód-P]],MATCH(A415,Výskyt[poradie],0),2),"")</f>
        <v/>
      </c>
      <c r="C415" s="10" t="str">
        <f>IFERROR(INDEX(Cenník[#Data],MATCH($B415,Cenník[Kód]),2),"")</f>
        <v/>
      </c>
      <c r="D415" s="11" t="str">
        <f>IFERROR(INDEX(Výskyt[[Kód]:[ks]],MATCH(B415,Výskyt[Kód]),2),"")</f>
        <v/>
      </c>
      <c r="E415" s="12" t="str">
        <f>IFERROR(INDEX(Cenník[#Data],MATCH($B415,Cenník[Kód]),4),"")</f>
        <v/>
      </c>
      <c r="F415" s="13" t="str">
        <f t="shared" si="6"/>
        <v/>
      </c>
      <c r="G415" s="5"/>
    </row>
    <row r="416" spans="1:7" x14ac:dyDescent="0.25">
      <c r="A416" s="9">
        <v>408</v>
      </c>
      <c r="B416" s="10" t="str">
        <f>IFERROR(INDEX(Výskyt[[poradie]:[kód-P]],MATCH(A416,Výskyt[poradie],0),2),"")</f>
        <v/>
      </c>
      <c r="C416" s="10" t="str">
        <f>IFERROR(INDEX(Cenník[#Data],MATCH($B416,Cenník[Kód]),2),"")</f>
        <v/>
      </c>
      <c r="D416" s="11" t="str">
        <f>IFERROR(INDEX(Výskyt[[Kód]:[ks]],MATCH(B416,Výskyt[Kód]),2),"")</f>
        <v/>
      </c>
      <c r="E416" s="12" t="str">
        <f>IFERROR(INDEX(Cenník[#Data],MATCH($B416,Cenník[Kód]),4),"")</f>
        <v/>
      </c>
      <c r="F416" s="13" t="str">
        <f t="shared" si="6"/>
        <v/>
      </c>
      <c r="G416" s="5"/>
    </row>
    <row r="417" spans="1:7" x14ac:dyDescent="0.25">
      <c r="A417" s="9">
        <v>409</v>
      </c>
      <c r="B417" s="10" t="str">
        <f>IFERROR(INDEX(Výskyt[[poradie]:[kód-P]],MATCH(A417,Výskyt[poradie],0),2),"")</f>
        <v/>
      </c>
      <c r="C417" s="10" t="str">
        <f>IFERROR(INDEX(Cenník[#Data],MATCH($B417,Cenník[Kód]),2),"")</f>
        <v/>
      </c>
      <c r="D417" s="11" t="str">
        <f>IFERROR(INDEX(Výskyt[[Kód]:[ks]],MATCH(B417,Výskyt[Kód]),2),"")</f>
        <v/>
      </c>
      <c r="E417" s="12" t="str">
        <f>IFERROR(INDEX(Cenník[#Data],MATCH($B417,Cenník[Kód]),4),"")</f>
        <v/>
      </c>
      <c r="F417" s="13" t="str">
        <f t="shared" si="6"/>
        <v/>
      </c>
      <c r="G417" s="5"/>
    </row>
    <row r="418" spans="1:7" x14ac:dyDescent="0.25">
      <c r="A418" s="9">
        <v>410</v>
      </c>
      <c r="B418" s="10" t="str">
        <f>IFERROR(INDEX(Výskyt[[poradie]:[kód-P]],MATCH(A418,Výskyt[poradie],0),2),"")</f>
        <v/>
      </c>
      <c r="C418" s="10" t="str">
        <f>IFERROR(INDEX(Cenník[#Data],MATCH($B418,Cenník[Kód]),2),"")</f>
        <v/>
      </c>
      <c r="D418" s="11" t="str">
        <f>IFERROR(INDEX(Výskyt[[Kód]:[ks]],MATCH(B418,Výskyt[Kód]),2),"")</f>
        <v/>
      </c>
      <c r="E418" s="12" t="str">
        <f>IFERROR(INDEX(Cenník[#Data],MATCH($B418,Cenník[Kód]),4),"")</f>
        <v/>
      </c>
      <c r="F418" s="13" t="str">
        <f t="shared" si="6"/>
        <v/>
      </c>
      <c r="G418" s="5"/>
    </row>
    <row r="419" spans="1:7" x14ac:dyDescent="0.25">
      <c r="A419" s="9">
        <v>411</v>
      </c>
      <c r="B419" s="10" t="str">
        <f>IFERROR(INDEX(Výskyt[[poradie]:[kód-P]],MATCH(A419,Výskyt[poradie],0),2),"")</f>
        <v/>
      </c>
      <c r="C419" s="10" t="str">
        <f>IFERROR(INDEX(Cenník[#Data],MATCH($B419,Cenník[Kód]),2),"")</f>
        <v/>
      </c>
      <c r="D419" s="11" t="str">
        <f>IFERROR(INDEX(Výskyt[[Kód]:[ks]],MATCH(B419,Výskyt[Kód]),2),"")</f>
        <v/>
      </c>
      <c r="E419" s="12" t="str">
        <f>IFERROR(INDEX(Cenník[#Data],MATCH($B419,Cenník[Kód]),4),"")</f>
        <v/>
      </c>
      <c r="F419" s="13" t="str">
        <f t="shared" si="6"/>
        <v/>
      </c>
      <c r="G419" s="5"/>
    </row>
    <row r="420" spans="1:7" x14ac:dyDescent="0.25">
      <c r="A420" s="9">
        <v>412</v>
      </c>
      <c r="B420" s="10" t="str">
        <f>IFERROR(INDEX(Výskyt[[poradie]:[kód-P]],MATCH(A420,Výskyt[poradie],0),2),"")</f>
        <v/>
      </c>
      <c r="C420" s="10" t="str">
        <f>IFERROR(INDEX(Cenník[#Data],MATCH($B420,Cenník[Kód]),2),"")</f>
        <v/>
      </c>
      <c r="D420" s="11" t="str">
        <f>IFERROR(INDEX(Výskyt[[Kód]:[ks]],MATCH(B420,Výskyt[Kód]),2),"")</f>
        <v/>
      </c>
      <c r="E420" s="12" t="str">
        <f>IFERROR(INDEX(Cenník[#Data],MATCH($B420,Cenník[Kód]),4),"")</f>
        <v/>
      </c>
      <c r="F420" s="13" t="str">
        <f t="shared" si="6"/>
        <v/>
      </c>
      <c r="G420"/>
    </row>
    <row r="421" spans="1:7" x14ac:dyDescent="0.25">
      <c r="A421" s="9">
        <v>413</v>
      </c>
      <c r="B421" s="10" t="str">
        <f>IFERROR(INDEX(Výskyt[[poradie]:[kód-P]],MATCH(A421,Výskyt[poradie],0),2),"")</f>
        <v/>
      </c>
      <c r="C421" s="10" t="str">
        <f>IFERROR(INDEX(Cenník[#Data],MATCH($B421,Cenník[Kód]),2),"")</f>
        <v/>
      </c>
      <c r="D421" s="11" t="str">
        <f>IFERROR(INDEX(Výskyt[[Kód]:[ks]],MATCH(B421,Výskyt[Kód]),2),"")</f>
        <v/>
      </c>
      <c r="E421" s="12" t="str">
        <f>IFERROR(INDEX(Cenník[#Data],MATCH($B421,Cenník[Kód]),4),"")</f>
        <v/>
      </c>
      <c r="F421" s="13" t="str">
        <f t="shared" si="6"/>
        <v/>
      </c>
      <c r="G421"/>
    </row>
    <row r="422" spans="1:7" x14ac:dyDescent="0.25">
      <c r="A422" s="9">
        <v>414</v>
      </c>
      <c r="B422" s="10" t="str">
        <f>IFERROR(INDEX(Výskyt[[poradie]:[kód-P]],MATCH(A422,Výskyt[poradie],0),2),"")</f>
        <v/>
      </c>
      <c r="C422" s="10" t="str">
        <f>IFERROR(INDEX(Cenník[#Data],MATCH($B422,Cenník[Kód]),2),"")</f>
        <v/>
      </c>
      <c r="D422" s="11" t="str">
        <f>IFERROR(INDEX(Výskyt[[Kód]:[ks]],MATCH(B422,Výskyt[Kód]),2),"")</f>
        <v/>
      </c>
      <c r="E422" s="12" t="str">
        <f>IFERROR(INDEX(Cenník[#Data],MATCH($B422,Cenník[Kód]),4),"")</f>
        <v/>
      </c>
      <c r="F422" s="13" t="str">
        <f t="shared" ref="F422:F476" si="7">IFERROR(D422*E422,"")</f>
        <v/>
      </c>
      <c r="G422"/>
    </row>
    <row r="423" spans="1:7" x14ac:dyDescent="0.25">
      <c r="A423" s="9">
        <v>415</v>
      </c>
      <c r="B423" s="10" t="str">
        <f>IFERROR(INDEX(Výskyt[[poradie]:[kód-P]],MATCH(A423,Výskyt[poradie],0),2),"")</f>
        <v/>
      </c>
      <c r="C423" s="10" t="str">
        <f>IFERROR(INDEX(Cenník[#Data],MATCH($B423,Cenník[Kód]),2),"")</f>
        <v/>
      </c>
      <c r="D423" s="11" t="str">
        <f>IFERROR(INDEX(Výskyt[[Kód]:[ks]],MATCH(B423,Výskyt[Kód]),2),"")</f>
        <v/>
      </c>
      <c r="E423" s="12" t="str">
        <f>IFERROR(INDEX(Cenník[#Data],MATCH($B423,Cenník[Kód]),4),"")</f>
        <v/>
      </c>
      <c r="F423" s="13" t="str">
        <f t="shared" si="7"/>
        <v/>
      </c>
      <c r="G423"/>
    </row>
    <row r="424" spans="1:7" x14ac:dyDescent="0.25">
      <c r="A424" s="9">
        <v>416</v>
      </c>
      <c r="B424" s="10" t="str">
        <f>IFERROR(INDEX(Výskyt[[poradie]:[kód-P]],MATCH(A424,Výskyt[poradie],0),2),"")</f>
        <v/>
      </c>
      <c r="C424" s="10" t="str">
        <f>IFERROR(INDEX(Cenník[#Data],MATCH($B424,Cenník[Kód]),2),"")</f>
        <v/>
      </c>
      <c r="D424" s="11" t="str">
        <f>IFERROR(INDEX(Výskyt[[Kód]:[ks]],MATCH(B424,Výskyt[Kód]),2),"")</f>
        <v/>
      </c>
      <c r="E424" s="12" t="str">
        <f>IFERROR(INDEX(Cenník[#Data],MATCH($B424,Cenník[Kód]),4),"")</f>
        <v/>
      </c>
      <c r="F424" s="13" t="str">
        <f t="shared" si="7"/>
        <v/>
      </c>
      <c r="G424"/>
    </row>
    <row r="425" spans="1:7" x14ac:dyDescent="0.25">
      <c r="A425" s="9">
        <v>417</v>
      </c>
      <c r="B425" s="10" t="str">
        <f>IFERROR(INDEX(Výskyt[[poradie]:[kód-P]],MATCH(A425,Výskyt[poradie],0),2),"")</f>
        <v/>
      </c>
      <c r="C425" s="10" t="str">
        <f>IFERROR(INDEX(Cenník[#Data],MATCH($B425,Cenník[Kód]),2),"")</f>
        <v/>
      </c>
      <c r="D425" s="11" t="str">
        <f>IFERROR(INDEX(Výskyt[[Kód]:[ks]],MATCH(B425,Výskyt[Kód]),2),"")</f>
        <v/>
      </c>
      <c r="E425" s="12" t="str">
        <f>IFERROR(INDEX(Cenník[#Data],MATCH($B425,Cenník[Kód]),4),"")</f>
        <v/>
      </c>
      <c r="F425" s="13" t="str">
        <f t="shared" si="7"/>
        <v/>
      </c>
      <c r="G425"/>
    </row>
    <row r="426" spans="1:7" x14ac:dyDescent="0.25">
      <c r="A426" s="9">
        <v>418</v>
      </c>
      <c r="B426" s="10" t="str">
        <f>IFERROR(INDEX(Výskyt[[poradie]:[kód-P]],MATCH(A426,Výskyt[poradie],0),2),"")</f>
        <v/>
      </c>
      <c r="C426" s="10" t="str">
        <f>IFERROR(INDEX(Cenník[#Data],MATCH($B426,Cenník[Kód]),2),"")</f>
        <v/>
      </c>
      <c r="D426" s="11" t="str">
        <f>IFERROR(INDEX(Výskyt[[Kód]:[ks]],MATCH(B426,Výskyt[Kód]),2),"")</f>
        <v/>
      </c>
      <c r="E426" s="12" t="str">
        <f>IFERROR(INDEX(Cenník[#Data],MATCH($B426,Cenník[Kód]),4),"")</f>
        <v/>
      </c>
      <c r="F426" s="13" t="str">
        <f t="shared" si="7"/>
        <v/>
      </c>
      <c r="G426"/>
    </row>
    <row r="427" spans="1:7" x14ac:dyDescent="0.25">
      <c r="A427" s="9">
        <v>419</v>
      </c>
      <c r="B427" s="10" t="str">
        <f>IFERROR(INDEX(Výskyt[[poradie]:[kód-P]],MATCH(A427,Výskyt[poradie],0),2),"")</f>
        <v/>
      </c>
      <c r="C427" s="10" t="str">
        <f>IFERROR(INDEX(Cenník[#Data],MATCH($B427,Cenník[Kód]),2),"")</f>
        <v/>
      </c>
      <c r="D427" s="11" t="str">
        <f>IFERROR(INDEX(Výskyt[[Kód]:[ks]],MATCH(B427,Výskyt[Kód]),2),"")</f>
        <v/>
      </c>
      <c r="E427" s="12" t="str">
        <f>IFERROR(INDEX(Cenník[#Data],MATCH($B427,Cenník[Kód]),4),"")</f>
        <v/>
      </c>
      <c r="F427" s="13" t="str">
        <f t="shared" si="7"/>
        <v/>
      </c>
      <c r="G427"/>
    </row>
    <row r="428" spans="1:7" x14ac:dyDescent="0.25">
      <c r="A428" s="9">
        <v>420</v>
      </c>
      <c r="B428" s="10" t="str">
        <f>IFERROR(INDEX(Výskyt[[poradie]:[kód-P]],MATCH(A428,Výskyt[poradie],0),2),"")</f>
        <v/>
      </c>
      <c r="C428" s="10" t="str">
        <f>IFERROR(INDEX(Cenník[#Data],MATCH($B428,Cenník[Kód]),2),"")</f>
        <v/>
      </c>
      <c r="D428" s="11" t="str">
        <f>IFERROR(INDEX(Výskyt[[Kód]:[ks]],MATCH(B428,Výskyt[Kód]),2),"")</f>
        <v/>
      </c>
      <c r="E428" s="12" t="str">
        <f>IFERROR(INDEX(Cenník[#Data],MATCH($B428,Cenník[Kód]),4),"")</f>
        <v/>
      </c>
      <c r="F428" s="13" t="str">
        <f t="shared" si="7"/>
        <v/>
      </c>
      <c r="G428"/>
    </row>
    <row r="429" spans="1:7" x14ac:dyDescent="0.25">
      <c r="A429" s="9">
        <v>421</v>
      </c>
      <c r="B429" s="10" t="str">
        <f>IFERROR(INDEX(Výskyt[[poradie]:[kód-P]],MATCH(A429,Výskyt[poradie],0),2),"")</f>
        <v/>
      </c>
      <c r="C429" s="10" t="str">
        <f>IFERROR(INDEX(Cenník[#Data],MATCH($B429,Cenník[Kód]),2),"")</f>
        <v/>
      </c>
      <c r="D429" s="11" t="str">
        <f>IFERROR(INDEX(Výskyt[[Kód]:[ks]],MATCH(B429,Výskyt[Kód]),2),"")</f>
        <v/>
      </c>
      <c r="E429" s="12" t="str">
        <f>IFERROR(INDEX(Cenník[#Data],MATCH($B429,Cenník[Kód]),4),"")</f>
        <v/>
      </c>
      <c r="F429" s="13" t="str">
        <f t="shared" si="7"/>
        <v/>
      </c>
      <c r="G429"/>
    </row>
    <row r="430" spans="1:7" x14ac:dyDescent="0.25">
      <c r="A430" s="9">
        <v>422</v>
      </c>
      <c r="B430" s="10" t="str">
        <f>IFERROR(INDEX(Výskyt[[poradie]:[kód-P]],MATCH(A430,Výskyt[poradie],0),2),"")</f>
        <v/>
      </c>
      <c r="C430" s="10" t="str">
        <f>IFERROR(INDEX(Cenník[#Data],MATCH($B430,Cenník[Kód]),2),"")</f>
        <v/>
      </c>
      <c r="D430" s="11" t="str">
        <f>IFERROR(INDEX(Výskyt[[Kód]:[ks]],MATCH(B430,Výskyt[Kód]),2),"")</f>
        <v/>
      </c>
      <c r="E430" s="12" t="str">
        <f>IFERROR(INDEX(Cenník[#Data],MATCH($B430,Cenník[Kód]),4),"")</f>
        <v/>
      </c>
      <c r="F430" s="13" t="str">
        <f t="shared" si="7"/>
        <v/>
      </c>
      <c r="G430"/>
    </row>
    <row r="431" spans="1:7" x14ac:dyDescent="0.25">
      <c r="A431" s="9">
        <v>423</v>
      </c>
      <c r="B431" s="10" t="str">
        <f>IFERROR(INDEX(Výskyt[[poradie]:[kód-P]],MATCH(A431,Výskyt[poradie],0),2),"")</f>
        <v/>
      </c>
      <c r="C431" s="10" t="str">
        <f>IFERROR(INDEX(Cenník[#Data],MATCH($B431,Cenník[Kód]),2),"")</f>
        <v/>
      </c>
      <c r="D431" s="11" t="str">
        <f>IFERROR(INDEX(Výskyt[[Kód]:[ks]],MATCH(B431,Výskyt[Kód]),2),"")</f>
        <v/>
      </c>
      <c r="E431" s="12" t="str">
        <f>IFERROR(INDEX(Cenník[#Data],MATCH($B431,Cenník[Kód]),4),"")</f>
        <v/>
      </c>
      <c r="F431" s="13" t="str">
        <f t="shared" si="7"/>
        <v/>
      </c>
      <c r="G431"/>
    </row>
    <row r="432" spans="1:7" x14ac:dyDescent="0.25">
      <c r="A432" s="9">
        <v>424</v>
      </c>
      <c r="B432" s="10" t="str">
        <f>IFERROR(INDEX(Výskyt[[poradie]:[kód-P]],MATCH(A432,Výskyt[poradie],0),2),"")</f>
        <v/>
      </c>
      <c r="C432" s="10" t="str">
        <f>IFERROR(INDEX(Cenník[#Data],MATCH($B432,Cenník[Kód]),2),"")</f>
        <v/>
      </c>
      <c r="D432" s="11" t="str">
        <f>IFERROR(INDEX(Výskyt[[Kód]:[ks]],MATCH(B432,Výskyt[Kód]),2),"")</f>
        <v/>
      </c>
      <c r="E432" s="12" t="str">
        <f>IFERROR(INDEX(Cenník[#Data],MATCH($B432,Cenník[Kód]),4),"")</f>
        <v/>
      </c>
      <c r="F432" s="13" t="str">
        <f t="shared" si="7"/>
        <v/>
      </c>
      <c r="G432"/>
    </row>
    <row r="433" spans="1:7" x14ac:dyDescent="0.25">
      <c r="A433" s="9">
        <v>425</v>
      </c>
      <c r="B433" s="10" t="str">
        <f>IFERROR(INDEX(Výskyt[[poradie]:[kód-P]],MATCH(A433,Výskyt[poradie],0),2),"")</f>
        <v/>
      </c>
      <c r="C433" s="10" t="str">
        <f>IFERROR(INDEX(Cenník[#Data],MATCH($B433,Cenník[Kód]),2),"")</f>
        <v/>
      </c>
      <c r="D433" s="11" t="str">
        <f>IFERROR(INDEX(Výskyt[[Kód]:[ks]],MATCH(B433,Výskyt[Kód]),2),"")</f>
        <v/>
      </c>
      <c r="E433" s="12" t="str">
        <f>IFERROR(INDEX(Cenník[#Data],MATCH($B433,Cenník[Kód]),4),"")</f>
        <v/>
      </c>
      <c r="F433" s="13" t="str">
        <f t="shared" si="7"/>
        <v/>
      </c>
      <c r="G433"/>
    </row>
    <row r="434" spans="1:7" x14ac:dyDescent="0.25">
      <c r="A434" s="9">
        <v>426</v>
      </c>
      <c r="B434" s="10" t="str">
        <f>IFERROR(INDEX(Výskyt[[poradie]:[kód-P]],MATCH(A434,Výskyt[poradie],0),2),"")</f>
        <v/>
      </c>
      <c r="C434" s="10" t="str">
        <f>IFERROR(INDEX(Cenník[#Data],MATCH($B434,Cenník[Kód]),2),"")</f>
        <v/>
      </c>
      <c r="D434" s="11" t="str">
        <f>IFERROR(INDEX(Výskyt[[Kód]:[ks]],MATCH(B434,Výskyt[Kód]),2),"")</f>
        <v/>
      </c>
      <c r="E434" s="12" t="str">
        <f>IFERROR(INDEX(Cenník[#Data],MATCH($B434,Cenník[Kód]),4),"")</f>
        <v/>
      </c>
      <c r="F434" s="13" t="str">
        <f t="shared" si="7"/>
        <v/>
      </c>
      <c r="G434"/>
    </row>
    <row r="435" spans="1:7" x14ac:dyDescent="0.25">
      <c r="A435" s="9">
        <v>427</v>
      </c>
      <c r="B435" s="10" t="str">
        <f>IFERROR(INDEX(Výskyt[[poradie]:[kód-P]],MATCH(A435,Výskyt[poradie],0),2),"")</f>
        <v/>
      </c>
      <c r="C435" s="10" t="str">
        <f>IFERROR(INDEX(Cenník[#Data],MATCH($B435,Cenník[Kód]),2),"")</f>
        <v/>
      </c>
      <c r="D435" s="11" t="str">
        <f>IFERROR(INDEX(Výskyt[[Kód]:[ks]],MATCH(B435,Výskyt[Kód]),2),"")</f>
        <v/>
      </c>
      <c r="E435" s="12" t="str">
        <f>IFERROR(INDEX(Cenník[#Data],MATCH($B435,Cenník[Kód]),4),"")</f>
        <v/>
      </c>
      <c r="F435" s="13" t="str">
        <f t="shared" si="7"/>
        <v/>
      </c>
      <c r="G435"/>
    </row>
    <row r="436" spans="1:7" x14ac:dyDescent="0.25">
      <c r="A436" s="9">
        <v>428</v>
      </c>
      <c r="B436" s="10" t="str">
        <f>IFERROR(INDEX(Výskyt[[poradie]:[kód-P]],MATCH(A436,Výskyt[poradie],0),2),"")</f>
        <v/>
      </c>
      <c r="C436" s="10" t="str">
        <f>IFERROR(INDEX(Cenník[#Data],MATCH($B436,Cenník[Kód]),2),"")</f>
        <v/>
      </c>
      <c r="D436" s="11" t="str">
        <f>IFERROR(INDEX(Výskyt[[Kód]:[ks]],MATCH(B436,Výskyt[Kód]),2),"")</f>
        <v/>
      </c>
      <c r="E436" s="12" t="str">
        <f>IFERROR(INDEX(Cenník[#Data],MATCH($B436,Cenník[Kód]),4),"")</f>
        <v/>
      </c>
      <c r="F436" s="13" t="str">
        <f t="shared" si="7"/>
        <v/>
      </c>
      <c r="G436"/>
    </row>
    <row r="437" spans="1:7" x14ac:dyDescent="0.25">
      <c r="A437" s="9">
        <v>429</v>
      </c>
      <c r="B437" s="10" t="str">
        <f>IFERROR(INDEX(Výskyt[[poradie]:[kód-P]],MATCH(A437,Výskyt[poradie],0),2),"")</f>
        <v/>
      </c>
      <c r="C437" s="10" t="str">
        <f>IFERROR(INDEX(Cenník[#Data],MATCH($B437,Cenník[Kód]),2),"")</f>
        <v/>
      </c>
      <c r="D437" s="11" t="str">
        <f>IFERROR(INDEX(Výskyt[[Kód]:[ks]],MATCH(B437,Výskyt[Kód]),2),"")</f>
        <v/>
      </c>
      <c r="E437" s="12" t="str">
        <f>IFERROR(INDEX(Cenník[#Data],MATCH($B437,Cenník[Kód]),4),"")</f>
        <v/>
      </c>
      <c r="F437" s="13" t="str">
        <f t="shared" si="7"/>
        <v/>
      </c>
      <c r="G437"/>
    </row>
    <row r="438" spans="1:7" x14ac:dyDescent="0.25">
      <c r="A438" s="9">
        <v>430</v>
      </c>
      <c r="B438" s="10" t="str">
        <f>IFERROR(INDEX(Výskyt[[poradie]:[kód-P]],MATCH(A438,Výskyt[poradie],0),2),"")</f>
        <v/>
      </c>
      <c r="C438" s="10" t="str">
        <f>IFERROR(INDEX(Cenník[#Data],MATCH($B438,Cenník[Kód]),2),"")</f>
        <v/>
      </c>
      <c r="D438" s="11" t="str">
        <f>IFERROR(INDEX(Výskyt[[Kód]:[ks]],MATCH(B438,Výskyt[Kód]),2),"")</f>
        <v/>
      </c>
      <c r="E438" s="12" t="str">
        <f>IFERROR(INDEX(Cenník[#Data],MATCH($B438,Cenník[Kód]),4),"")</f>
        <v/>
      </c>
      <c r="F438" s="13" t="str">
        <f t="shared" si="7"/>
        <v/>
      </c>
      <c r="G438"/>
    </row>
    <row r="439" spans="1:7" x14ac:dyDescent="0.25">
      <c r="A439" s="9">
        <v>431</v>
      </c>
      <c r="B439" s="10" t="str">
        <f>IFERROR(INDEX(Výskyt[[poradie]:[kód-P]],MATCH(A439,Výskyt[poradie],0),2),"")</f>
        <v/>
      </c>
      <c r="C439" s="10" t="str">
        <f>IFERROR(INDEX(Cenník[#Data],MATCH($B439,Cenník[Kód]),2),"")</f>
        <v/>
      </c>
      <c r="D439" s="11" t="str">
        <f>IFERROR(INDEX(Výskyt[[Kód]:[ks]],MATCH(B439,Výskyt[Kód]),2),"")</f>
        <v/>
      </c>
      <c r="E439" s="12" t="str">
        <f>IFERROR(INDEX(Cenník[#Data],MATCH($B439,Cenník[Kód]),4),"")</f>
        <v/>
      </c>
      <c r="F439" s="13" t="str">
        <f t="shared" si="7"/>
        <v/>
      </c>
      <c r="G439"/>
    </row>
    <row r="440" spans="1:7" x14ac:dyDescent="0.25">
      <c r="A440" s="9">
        <v>432</v>
      </c>
      <c r="B440" s="10" t="str">
        <f>IFERROR(INDEX(Výskyt[[poradie]:[kód-P]],MATCH(A440,Výskyt[poradie],0),2),"")</f>
        <v/>
      </c>
      <c r="C440" s="10" t="str">
        <f>IFERROR(INDEX(Cenník[#Data],MATCH($B440,Cenník[Kód]),2),"")</f>
        <v/>
      </c>
      <c r="D440" s="11" t="str">
        <f>IFERROR(INDEX(Výskyt[[Kód]:[ks]],MATCH(B440,Výskyt[Kód]),2),"")</f>
        <v/>
      </c>
      <c r="E440" s="12" t="str">
        <f>IFERROR(INDEX(Cenník[#Data],MATCH($B440,Cenník[Kód]),4),"")</f>
        <v/>
      </c>
      <c r="F440" s="13" t="str">
        <f t="shared" si="7"/>
        <v/>
      </c>
      <c r="G440"/>
    </row>
    <row r="441" spans="1:7" x14ac:dyDescent="0.25">
      <c r="A441" s="9">
        <v>433</v>
      </c>
      <c r="B441" s="10" t="str">
        <f>IFERROR(INDEX(Výskyt[[poradie]:[kód-P]],MATCH(A441,Výskyt[poradie],0),2),"")</f>
        <v/>
      </c>
      <c r="C441" s="10" t="str">
        <f>IFERROR(INDEX(Cenník[#Data],MATCH($B441,Cenník[Kód]),2),"")</f>
        <v/>
      </c>
      <c r="D441" s="11" t="str">
        <f>IFERROR(INDEX(Výskyt[[Kód]:[ks]],MATCH(B441,Výskyt[Kód]),2),"")</f>
        <v/>
      </c>
      <c r="E441" s="12" t="str">
        <f>IFERROR(INDEX(Cenník[#Data],MATCH($B441,Cenník[Kód]),4),"")</f>
        <v/>
      </c>
      <c r="F441" s="13" t="str">
        <f t="shared" si="7"/>
        <v/>
      </c>
      <c r="G441"/>
    </row>
    <row r="442" spans="1:7" x14ac:dyDescent="0.25">
      <c r="A442" s="9">
        <v>434</v>
      </c>
      <c r="B442" s="10" t="str">
        <f>IFERROR(INDEX(Výskyt[[poradie]:[kód-P]],MATCH(A442,Výskyt[poradie],0),2),"")</f>
        <v/>
      </c>
      <c r="C442" s="10" t="str">
        <f>IFERROR(INDEX(Cenník[#Data],MATCH($B442,Cenník[Kód]),2),"")</f>
        <v/>
      </c>
      <c r="D442" s="11" t="str">
        <f>IFERROR(INDEX(Výskyt[[Kód]:[ks]],MATCH(B442,Výskyt[Kód]),2),"")</f>
        <v/>
      </c>
      <c r="E442" s="12" t="str">
        <f>IFERROR(INDEX(Cenník[#Data],MATCH($B442,Cenník[Kód]),4),"")</f>
        <v/>
      </c>
      <c r="F442" s="13" t="str">
        <f t="shared" si="7"/>
        <v/>
      </c>
      <c r="G442"/>
    </row>
    <row r="443" spans="1:7" x14ac:dyDescent="0.25">
      <c r="A443" s="9">
        <v>435</v>
      </c>
      <c r="B443" s="10" t="str">
        <f>IFERROR(INDEX(Výskyt[[poradie]:[kód-P]],MATCH(A443,Výskyt[poradie],0),2),"")</f>
        <v/>
      </c>
      <c r="C443" s="10" t="str">
        <f>IFERROR(INDEX(Cenník[#Data],MATCH($B443,Cenník[Kód]),2),"")</f>
        <v/>
      </c>
      <c r="D443" s="11" t="str">
        <f>IFERROR(INDEX(Výskyt[[Kód]:[ks]],MATCH(B443,Výskyt[Kód]),2),"")</f>
        <v/>
      </c>
      <c r="E443" s="12" t="str">
        <f>IFERROR(INDEX(Cenník[#Data],MATCH($B443,Cenník[Kód]),4),"")</f>
        <v/>
      </c>
      <c r="F443" s="13" t="str">
        <f t="shared" si="7"/>
        <v/>
      </c>
      <c r="G443"/>
    </row>
    <row r="444" spans="1:7" x14ac:dyDescent="0.25">
      <c r="A444" s="9">
        <v>436</v>
      </c>
      <c r="B444" s="10" t="str">
        <f>IFERROR(INDEX(Výskyt[[poradie]:[kód-P]],MATCH(A444,Výskyt[poradie],0),2),"")</f>
        <v/>
      </c>
      <c r="C444" s="10" t="str">
        <f>IFERROR(INDEX(Cenník[#Data],MATCH($B444,Cenník[Kód]),2),"")</f>
        <v/>
      </c>
      <c r="D444" s="11" t="str">
        <f>IFERROR(INDEX(Výskyt[[Kód]:[ks]],MATCH(B444,Výskyt[Kód]),2),"")</f>
        <v/>
      </c>
      <c r="E444" s="12" t="str">
        <f>IFERROR(INDEX(Cenník[#Data],MATCH($B444,Cenník[Kód]),4),"")</f>
        <v/>
      </c>
      <c r="F444" s="13" t="str">
        <f t="shared" si="7"/>
        <v/>
      </c>
      <c r="G444"/>
    </row>
    <row r="445" spans="1:7" x14ac:dyDescent="0.25">
      <c r="A445" s="9">
        <v>437</v>
      </c>
      <c r="B445" s="10" t="str">
        <f>IFERROR(INDEX(Výskyt[[poradie]:[kód-P]],MATCH(A445,Výskyt[poradie],0),2),"")</f>
        <v/>
      </c>
      <c r="C445" s="10" t="str">
        <f>IFERROR(INDEX(Cenník[#Data],MATCH($B445,Cenník[Kód]),2),"")</f>
        <v/>
      </c>
      <c r="D445" s="11" t="str">
        <f>IFERROR(INDEX(Výskyt[[Kód]:[ks]],MATCH(B445,Výskyt[Kód]),2),"")</f>
        <v/>
      </c>
      <c r="E445" s="12" t="str">
        <f>IFERROR(INDEX(Cenník[#Data],MATCH($B445,Cenník[Kód]),4),"")</f>
        <v/>
      </c>
      <c r="F445" s="13" t="str">
        <f t="shared" si="7"/>
        <v/>
      </c>
      <c r="G445"/>
    </row>
    <row r="446" spans="1:7" x14ac:dyDescent="0.25">
      <c r="A446" s="9">
        <v>438</v>
      </c>
      <c r="B446" s="10" t="str">
        <f>IFERROR(INDEX(Výskyt[[poradie]:[kód-P]],MATCH(A446,Výskyt[poradie],0),2),"")</f>
        <v/>
      </c>
      <c r="C446" s="10" t="str">
        <f>IFERROR(INDEX(Cenník[#Data],MATCH($B446,Cenník[Kód]),2),"")</f>
        <v/>
      </c>
      <c r="D446" s="11" t="str">
        <f>IFERROR(INDEX(Výskyt[[Kód]:[ks]],MATCH(B446,Výskyt[Kód]),2),"")</f>
        <v/>
      </c>
      <c r="E446" s="12" t="str">
        <f>IFERROR(INDEX(Cenník[#Data],MATCH($B446,Cenník[Kód]),4),"")</f>
        <v/>
      </c>
      <c r="F446" s="13" t="str">
        <f t="shared" si="7"/>
        <v/>
      </c>
      <c r="G446"/>
    </row>
    <row r="447" spans="1:7" x14ac:dyDescent="0.25">
      <c r="A447" s="9">
        <v>439</v>
      </c>
      <c r="B447" s="10" t="str">
        <f>IFERROR(INDEX(Výskyt[[poradie]:[kód-P]],MATCH(A447,Výskyt[poradie],0),2),"")</f>
        <v/>
      </c>
      <c r="C447" s="10" t="str">
        <f>IFERROR(INDEX(Cenník[#Data],MATCH($B447,Cenník[Kód]),2),"")</f>
        <v/>
      </c>
      <c r="D447" s="11" t="str">
        <f>IFERROR(INDEX(Výskyt[[Kód]:[ks]],MATCH(B447,Výskyt[Kód]),2),"")</f>
        <v/>
      </c>
      <c r="E447" s="12" t="str">
        <f>IFERROR(INDEX(Cenník[#Data],MATCH($B447,Cenník[Kód]),4),"")</f>
        <v/>
      </c>
      <c r="F447" s="13" t="str">
        <f t="shared" si="7"/>
        <v/>
      </c>
      <c r="G447"/>
    </row>
    <row r="448" spans="1:7" x14ac:dyDescent="0.25">
      <c r="A448" s="9">
        <v>440</v>
      </c>
      <c r="B448" s="10" t="str">
        <f>IFERROR(INDEX(Výskyt[[poradie]:[kód-P]],MATCH(A448,Výskyt[poradie],0),2),"")</f>
        <v/>
      </c>
      <c r="C448" s="10" t="str">
        <f>IFERROR(INDEX(Cenník[#Data],MATCH($B448,Cenník[Kód]),2),"")</f>
        <v/>
      </c>
      <c r="D448" s="11" t="str">
        <f>IFERROR(INDEX(Výskyt[[Kód]:[ks]],MATCH(B448,Výskyt[Kód]),2),"")</f>
        <v/>
      </c>
      <c r="E448" s="12" t="str">
        <f>IFERROR(INDEX(Cenník[#Data],MATCH($B448,Cenník[Kód]),4),"")</f>
        <v/>
      </c>
      <c r="F448" s="13" t="str">
        <f t="shared" si="7"/>
        <v/>
      </c>
      <c r="G448"/>
    </row>
    <row r="449" spans="1:7" x14ac:dyDescent="0.25">
      <c r="A449" s="9">
        <v>441</v>
      </c>
      <c r="B449" s="10" t="str">
        <f>IFERROR(INDEX(Výskyt[[poradie]:[kód-P]],MATCH(A449,Výskyt[poradie],0),2),"")</f>
        <v/>
      </c>
      <c r="C449" s="10" t="str">
        <f>IFERROR(INDEX(Cenník[#Data],MATCH($B449,Cenník[Kód]),2),"")</f>
        <v/>
      </c>
      <c r="D449" s="11" t="str">
        <f>IFERROR(INDEX(Výskyt[[Kód]:[ks]],MATCH(B449,Výskyt[Kód]),2),"")</f>
        <v/>
      </c>
      <c r="E449" s="12" t="str">
        <f>IFERROR(INDEX(Cenník[#Data],MATCH($B449,Cenník[Kód]),4),"")</f>
        <v/>
      </c>
      <c r="F449" s="13" t="str">
        <f t="shared" si="7"/>
        <v/>
      </c>
      <c r="G449"/>
    </row>
    <row r="450" spans="1:7" x14ac:dyDescent="0.25">
      <c r="A450" s="9">
        <v>442</v>
      </c>
      <c r="B450" s="10" t="str">
        <f>IFERROR(INDEX(Výskyt[[poradie]:[kód-P]],MATCH(A450,Výskyt[poradie],0),2),"")</f>
        <v/>
      </c>
      <c r="C450" s="10" t="str">
        <f>IFERROR(INDEX(Cenník[#Data],MATCH($B450,Cenník[Kód]),2),"")</f>
        <v/>
      </c>
      <c r="D450" s="11" t="str">
        <f>IFERROR(INDEX(Výskyt[[Kód]:[ks]],MATCH(B450,Výskyt[Kód]),2),"")</f>
        <v/>
      </c>
      <c r="E450" s="12" t="str">
        <f>IFERROR(INDEX(Cenník[#Data],MATCH($B450,Cenník[Kód]),4),"")</f>
        <v/>
      </c>
      <c r="F450" s="13" t="str">
        <f t="shared" si="7"/>
        <v/>
      </c>
      <c r="G450"/>
    </row>
    <row r="451" spans="1:7" x14ac:dyDescent="0.25">
      <c r="A451" s="9">
        <v>443</v>
      </c>
      <c r="B451" s="10" t="str">
        <f>IFERROR(INDEX(Výskyt[[poradie]:[kód-P]],MATCH(A451,Výskyt[poradie],0),2),"")</f>
        <v/>
      </c>
      <c r="C451" s="10" t="str">
        <f>IFERROR(INDEX(Cenník[#Data],MATCH($B451,Cenník[Kód]),2),"")</f>
        <v/>
      </c>
      <c r="D451" s="11" t="str">
        <f>IFERROR(INDEX(Výskyt[[Kód]:[ks]],MATCH(B451,Výskyt[Kód]),2),"")</f>
        <v/>
      </c>
      <c r="E451" s="12" t="str">
        <f>IFERROR(INDEX(Cenník[#Data],MATCH($B451,Cenník[Kód]),4),"")</f>
        <v/>
      </c>
      <c r="F451" s="13" t="str">
        <f t="shared" si="7"/>
        <v/>
      </c>
      <c r="G451"/>
    </row>
    <row r="452" spans="1:7" x14ac:dyDescent="0.25">
      <c r="A452" s="9">
        <v>444</v>
      </c>
      <c r="B452" s="10" t="str">
        <f>IFERROR(INDEX(Výskyt[[poradie]:[kód-P]],MATCH(A452,Výskyt[poradie],0),2),"")</f>
        <v/>
      </c>
      <c r="C452" s="10" t="str">
        <f>IFERROR(INDEX(Cenník[#Data],MATCH($B452,Cenník[Kód]),2),"")</f>
        <v/>
      </c>
      <c r="D452" s="11" t="str">
        <f>IFERROR(INDEX(Výskyt[[Kód]:[ks]],MATCH(B452,Výskyt[Kód]),2),"")</f>
        <v/>
      </c>
      <c r="E452" s="12" t="str">
        <f>IFERROR(INDEX(Cenník[#Data],MATCH($B452,Cenník[Kód]),4),"")</f>
        <v/>
      </c>
      <c r="F452" s="13" t="str">
        <f t="shared" si="7"/>
        <v/>
      </c>
      <c r="G452"/>
    </row>
    <row r="453" spans="1:7" x14ac:dyDescent="0.25">
      <c r="A453" s="9">
        <v>445</v>
      </c>
      <c r="B453" s="10" t="str">
        <f>IFERROR(INDEX(Výskyt[[poradie]:[kód-P]],MATCH(A453,Výskyt[poradie],0),2),"")</f>
        <v/>
      </c>
      <c r="C453" s="10" t="str">
        <f>IFERROR(INDEX(Cenník[#Data],MATCH($B453,Cenník[Kód]),2),"")</f>
        <v/>
      </c>
      <c r="D453" s="11" t="str">
        <f>IFERROR(INDEX(Výskyt[[Kód]:[ks]],MATCH(B453,Výskyt[Kód]),2),"")</f>
        <v/>
      </c>
      <c r="E453" s="12" t="str">
        <f>IFERROR(INDEX(Cenník[#Data],MATCH($B453,Cenník[Kód]),4),"")</f>
        <v/>
      </c>
      <c r="F453" s="13" t="str">
        <f t="shared" si="7"/>
        <v/>
      </c>
      <c r="G453"/>
    </row>
    <row r="454" spans="1:7" x14ac:dyDescent="0.25">
      <c r="A454" s="9">
        <v>446</v>
      </c>
      <c r="B454" s="10" t="str">
        <f>IFERROR(INDEX(Výskyt[[poradie]:[kód-P]],MATCH(A454,Výskyt[poradie],0),2),"")</f>
        <v/>
      </c>
      <c r="C454" s="10" t="str">
        <f>IFERROR(INDEX(Cenník[#Data],MATCH($B454,Cenník[Kód]),2),"")</f>
        <v/>
      </c>
      <c r="D454" s="11" t="str">
        <f>IFERROR(INDEX(Výskyt[[Kód]:[ks]],MATCH(B454,Výskyt[Kód]),2),"")</f>
        <v/>
      </c>
      <c r="E454" s="12" t="str">
        <f>IFERROR(INDEX(Cenník[#Data],MATCH($B454,Cenník[Kód]),4),"")</f>
        <v/>
      </c>
      <c r="F454" s="13" t="str">
        <f t="shared" si="7"/>
        <v/>
      </c>
      <c r="G454"/>
    </row>
    <row r="455" spans="1:7" x14ac:dyDescent="0.25">
      <c r="A455" s="9">
        <v>447</v>
      </c>
      <c r="B455" s="10" t="str">
        <f>IFERROR(INDEX(Výskyt[[poradie]:[kód-P]],MATCH(A455,Výskyt[poradie],0),2),"")</f>
        <v/>
      </c>
      <c r="C455" s="10" t="str">
        <f>IFERROR(INDEX(Cenník[#Data],MATCH($B455,Cenník[Kód]),2),"")</f>
        <v/>
      </c>
      <c r="D455" s="11" t="str">
        <f>IFERROR(INDEX(Výskyt[[Kód]:[ks]],MATCH(B455,Výskyt[Kód]),2),"")</f>
        <v/>
      </c>
      <c r="E455" s="12" t="str">
        <f>IFERROR(INDEX(Cenník[#Data],MATCH($B455,Cenník[Kód]),4),"")</f>
        <v/>
      </c>
      <c r="F455" s="13" t="str">
        <f t="shared" si="7"/>
        <v/>
      </c>
      <c r="G455"/>
    </row>
    <row r="456" spans="1:7" x14ac:dyDescent="0.25">
      <c r="A456" s="9">
        <v>448</v>
      </c>
      <c r="B456" s="10" t="str">
        <f>IFERROR(INDEX(Výskyt[[poradie]:[kód-P]],MATCH(A456,Výskyt[poradie],0),2),"")</f>
        <v/>
      </c>
      <c r="C456" s="10" t="str">
        <f>IFERROR(INDEX(Cenník[#Data],MATCH($B456,Cenník[Kód]),2),"")</f>
        <v/>
      </c>
      <c r="D456" s="11" t="str">
        <f>IFERROR(INDEX(Výskyt[[Kód]:[ks]],MATCH(B456,Výskyt[Kód]),2),"")</f>
        <v/>
      </c>
      <c r="E456" s="12" t="str">
        <f>IFERROR(INDEX(Cenník[#Data],MATCH($B456,Cenník[Kód]),4),"")</f>
        <v/>
      </c>
      <c r="F456" s="13" t="str">
        <f t="shared" si="7"/>
        <v/>
      </c>
      <c r="G456"/>
    </row>
    <row r="457" spans="1:7" x14ac:dyDescent="0.25">
      <c r="A457" s="9">
        <v>449</v>
      </c>
      <c r="B457" s="10" t="str">
        <f>IFERROR(INDEX(Výskyt[[poradie]:[kód-P]],MATCH(A457,Výskyt[poradie],0),2),"")</f>
        <v/>
      </c>
      <c r="C457" s="10" t="str">
        <f>IFERROR(INDEX(Cenník[#Data],MATCH($B457,Cenník[Kód]),2),"")</f>
        <v/>
      </c>
      <c r="D457" s="11" t="str">
        <f>IFERROR(INDEX(Výskyt[[Kód]:[ks]],MATCH(B457,Výskyt[Kód]),2),"")</f>
        <v/>
      </c>
      <c r="E457" s="12" t="str">
        <f>IFERROR(INDEX(Cenník[#Data],MATCH($B457,Cenník[Kód]),4),"")</f>
        <v/>
      </c>
      <c r="F457" s="13" t="str">
        <f t="shared" si="7"/>
        <v/>
      </c>
      <c r="G457"/>
    </row>
    <row r="458" spans="1:7" x14ac:dyDescent="0.25">
      <c r="A458" s="9">
        <v>450</v>
      </c>
      <c r="B458" s="10" t="str">
        <f>IFERROR(INDEX(Výskyt[[poradie]:[kód-P]],MATCH(A458,Výskyt[poradie],0),2),"")</f>
        <v/>
      </c>
      <c r="C458" s="10" t="str">
        <f>IFERROR(INDEX(Cenník[#Data],MATCH($B458,Cenník[Kód]),2),"")</f>
        <v/>
      </c>
      <c r="D458" s="11" t="str">
        <f>IFERROR(INDEX(Výskyt[[Kód]:[ks]],MATCH(B458,Výskyt[Kód]),2),"")</f>
        <v/>
      </c>
      <c r="E458" s="12" t="str">
        <f>IFERROR(INDEX(Cenník[#Data],MATCH($B458,Cenník[Kód]),4),"")</f>
        <v/>
      </c>
      <c r="F458" s="13" t="str">
        <f t="shared" si="7"/>
        <v/>
      </c>
      <c r="G458"/>
    </row>
    <row r="459" spans="1:7" x14ac:dyDescent="0.25">
      <c r="A459" s="9">
        <v>451</v>
      </c>
      <c r="B459" s="10" t="str">
        <f>IFERROR(INDEX(Výskyt[[poradie]:[kód-P]],MATCH(A459,Výskyt[poradie],0),2),"")</f>
        <v/>
      </c>
      <c r="C459" s="10" t="str">
        <f>IFERROR(INDEX(Cenník[#Data],MATCH($B459,Cenník[Kód]),2),"")</f>
        <v/>
      </c>
      <c r="D459" s="11" t="str">
        <f>IFERROR(INDEX(Výskyt[[Kód]:[ks]],MATCH(B459,Výskyt[Kód]),2),"")</f>
        <v/>
      </c>
      <c r="E459" s="12" t="str">
        <f>IFERROR(INDEX(Cenník[#Data],MATCH($B459,Cenník[Kód]),4),"")</f>
        <v/>
      </c>
      <c r="F459" s="13" t="str">
        <f t="shared" si="7"/>
        <v/>
      </c>
      <c r="G459"/>
    </row>
    <row r="460" spans="1:7" x14ac:dyDescent="0.25">
      <c r="A460" s="9">
        <v>452</v>
      </c>
      <c r="B460" s="10" t="str">
        <f>IFERROR(INDEX(Výskyt[[poradie]:[kód-P]],MATCH(A460,Výskyt[poradie],0),2),"")</f>
        <v/>
      </c>
      <c r="C460" s="10" t="str">
        <f>IFERROR(INDEX(Cenník[#Data],MATCH($B460,Cenník[Kód]),2),"")</f>
        <v/>
      </c>
      <c r="D460" s="11" t="str">
        <f>IFERROR(INDEX(Výskyt[[Kód]:[ks]],MATCH(B460,Výskyt[Kód]),2),"")</f>
        <v/>
      </c>
      <c r="E460" s="12" t="str">
        <f>IFERROR(INDEX(Cenník[#Data],MATCH($B460,Cenník[Kód]),4),"")</f>
        <v/>
      </c>
      <c r="F460" s="13" t="str">
        <f t="shared" si="7"/>
        <v/>
      </c>
      <c r="G460"/>
    </row>
    <row r="461" spans="1:7" x14ac:dyDescent="0.25">
      <c r="A461" s="9">
        <v>453</v>
      </c>
      <c r="B461" s="10" t="str">
        <f>IFERROR(INDEX(Výskyt[[poradie]:[kód-P]],MATCH(A461,Výskyt[poradie],0),2),"")</f>
        <v/>
      </c>
      <c r="C461" s="10" t="str">
        <f>IFERROR(INDEX(Cenník[#Data],MATCH($B461,Cenník[Kód]),2),"")</f>
        <v/>
      </c>
      <c r="D461" s="11" t="str">
        <f>IFERROR(INDEX(Výskyt[[Kód]:[ks]],MATCH(B461,Výskyt[Kód]),2),"")</f>
        <v/>
      </c>
      <c r="E461" s="12" t="str">
        <f>IFERROR(INDEX(Cenník[#Data],MATCH($B461,Cenník[Kód]),4),"")</f>
        <v/>
      </c>
      <c r="F461" s="13" t="str">
        <f t="shared" si="7"/>
        <v/>
      </c>
      <c r="G461"/>
    </row>
    <row r="462" spans="1:7" x14ac:dyDescent="0.25">
      <c r="A462" s="9">
        <v>454</v>
      </c>
      <c r="B462" s="10" t="str">
        <f>IFERROR(INDEX(Výskyt[[poradie]:[kód-P]],MATCH(A462,Výskyt[poradie],0),2),"")</f>
        <v/>
      </c>
      <c r="C462" s="10" t="str">
        <f>IFERROR(INDEX(Cenník[#Data],MATCH($B462,Cenník[Kód]),2),"")</f>
        <v/>
      </c>
      <c r="D462" s="11" t="str">
        <f>IFERROR(INDEX(Výskyt[[Kód]:[ks]],MATCH(B462,Výskyt[Kód]),2),"")</f>
        <v/>
      </c>
      <c r="E462" s="12" t="str">
        <f>IFERROR(INDEX(Cenník[#Data],MATCH($B462,Cenník[Kód]),4),"")</f>
        <v/>
      </c>
      <c r="F462" s="13" t="str">
        <f t="shared" si="7"/>
        <v/>
      </c>
      <c r="G462"/>
    </row>
    <row r="463" spans="1:7" x14ac:dyDescent="0.25">
      <c r="A463" s="9">
        <v>455</v>
      </c>
      <c r="B463" s="10" t="str">
        <f>IFERROR(INDEX(Výskyt[[poradie]:[kód-P]],MATCH(A463,Výskyt[poradie],0),2),"")</f>
        <v/>
      </c>
      <c r="C463" s="10" t="str">
        <f>IFERROR(INDEX(Cenník[#Data],MATCH($B463,Cenník[Kód]),2),"")</f>
        <v/>
      </c>
      <c r="D463" s="11" t="str">
        <f>IFERROR(INDEX(Výskyt[[Kód]:[ks]],MATCH(B463,Výskyt[Kód]),2),"")</f>
        <v/>
      </c>
      <c r="E463" s="12" t="str">
        <f>IFERROR(INDEX(Cenník[#Data],MATCH($B463,Cenník[Kód]),4),"")</f>
        <v/>
      </c>
      <c r="F463" s="13" t="str">
        <f t="shared" si="7"/>
        <v/>
      </c>
      <c r="G463"/>
    </row>
    <row r="464" spans="1:7" x14ac:dyDescent="0.25">
      <c r="A464" s="9">
        <v>456</v>
      </c>
      <c r="B464" s="10" t="str">
        <f>IFERROR(INDEX(Výskyt[[poradie]:[kód-P]],MATCH(A464,Výskyt[poradie],0),2),"")</f>
        <v/>
      </c>
      <c r="C464" s="10" t="str">
        <f>IFERROR(INDEX(Cenník[#Data],MATCH($B464,Cenník[Kód]),2),"")</f>
        <v/>
      </c>
      <c r="D464" s="11" t="str">
        <f>IFERROR(INDEX(Výskyt[[Kód]:[ks]],MATCH(B464,Výskyt[Kód]),2),"")</f>
        <v/>
      </c>
      <c r="E464" s="12" t="str">
        <f>IFERROR(INDEX(Cenník[#Data],MATCH($B464,Cenník[Kód]),4),"")</f>
        <v/>
      </c>
      <c r="F464" s="13" t="str">
        <f t="shared" si="7"/>
        <v/>
      </c>
      <c r="G464"/>
    </row>
    <row r="465" spans="1:7" x14ac:dyDescent="0.25">
      <c r="A465" s="9">
        <v>457</v>
      </c>
      <c r="B465" s="10" t="str">
        <f>IFERROR(INDEX(Výskyt[[poradie]:[kód-P]],MATCH(A465,Výskyt[poradie],0),2),"")</f>
        <v/>
      </c>
      <c r="C465" s="10" t="str">
        <f>IFERROR(INDEX(Cenník[#Data],MATCH($B465,Cenník[Kód]),2),"")</f>
        <v/>
      </c>
      <c r="D465" s="11" t="str">
        <f>IFERROR(INDEX(Výskyt[[Kód]:[ks]],MATCH(B465,Výskyt[Kód]),2),"")</f>
        <v/>
      </c>
      <c r="E465" s="12" t="str">
        <f>IFERROR(INDEX(Cenník[#Data],MATCH($B465,Cenník[Kód]),4),"")</f>
        <v/>
      </c>
      <c r="F465" s="13" t="str">
        <f t="shared" si="7"/>
        <v/>
      </c>
      <c r="G465"/>
    </row>
    <row r="466" spans="1:7" x14ac:dyDescent="0.25">
      <c r="A466" s="9">
        <v>458</v>
      </c>
      <c r="B466" s="10" t="str">
        <f>IFERROR(INDEX(Výskyt[[poradie]:[kód-P]],MATCH(A466,Výskyt[poradie],0),2),"")</f>
        <v/>
      </c>
      <c r="C466" s="10" t="str">
        <f>IFERROR(INDEX(Cenník[#Data],MATCH($B466,Cenník[Kód]),2),"")</f>
        <v/>
      </c>
      <c r="D466" s="11" t="str">
        <f>IFERROR(INDEX(Výskyt[[Kód]:[ks]],MATCH(B466,Výskyt[Kód]),2),"")</f>
        <v/>
      </c>
      <c r="E466" s="12" t="str">
        <f>IFERROR(INDEX(Cenník[#Data],MATCH($B466,Cenník[Kód]),4),"")</f>
        <v/>
      </c>
      <c r="F466" s="13" t="str">
        <f t="shared" si="7"/>
        <v/>
      </c>
      <c r="G466"/>
    </row>
    <row r="467" spans="1:7" x14ac:dyDescent="0.25">
      <c r="A467" s="9">
        <v>459</v>
      </c>
      <c r="B467" s="10" t="str">
        <f>IFERROR(INDEX(Výskyt[[poradie]:[kód-P]],MATCH(A467,Výskyt[poradie],0),2),"")</f>
        <v/>
      </c>
      <c r="C467" s="10" t="str">
        <f>IFERROR(INDEX(Cenník[#Data],MATCH($B467,Cenník[Kód]),2),"")</f>
        <v/>
      </c>
      <c r="D467" s="11" t="str">
        <f>IFERROR(INDEX(Výskyt[[Kód]:[ks]],MATCH(B467,Výskyt[Kód]),2),"")</f>
        <v/>
      </c>
      <c r="E467" s="12" t="str">
        <f>IFERROR(INDEX(Cenník[#Data],MATCH($B467,Cenník[Kód]),4),"")</f>
        <v/>
      </c>
      <c r="F467" s="13" t="str">
        <f t="shared" si="7"/>
        <v/>
      </c>
      <c r="G467"/>
    </row>
    <row r="468" spans="1:7" x14ac:dyDescent="0.25">
      <c r="A468" s="9">
        <v>460</v>
      </c>
      <c r="B468" s="10" t="str">
        <f>IFERROR(INDEX(Výskyt[[poradie]:[kód-P]],MATCH(A468,Výskyt[poradie],0),2),"")</f>
        <v/>
      </c>
      <c r="C468" s="10" t="str">
        <f>IFERROR(INDEX(Cenník[#Data],MATCH($B468,Cenník[Kód]),2),"")</f>
        <v/>
      </c>
      <c r="D468" s="11" t="str">
        <f>IFERROR(INDEX(Výskyt[[Kód]:[ks]],MATCH(B468,Výskyt[Kód]),2),"")</f>
        <v/>
      </c>
      <c r="E468" s="12" t="str">
        <f>IFERROR(INDEX(Cenník[#Data],MATCH($B468,Cenník[Kód]),4),"")</f>
        <v/>
      </c>
      <c r="F468" s="13" t="str">
        <f t="shared" si="7"/>
        <v/>
      </c>
      <c r="G468"/>
    </row>
    <row r="469" spans="1:7" x14ac:dyDescent="0.25">
      <c r="A469" s="9">
        <v>461</v>
      </c>
      <c r="B469" s="10" t="str">
        <f>IFERROR(INDEX(Výskyt[[poradie]:[kód-P]],MATCH(A469,Výskyt[poradie],0),2),"")</f>
        <v/>
      </c>
      <c r="C469" s="10" t="str">
        <f>IFERROR(INDEX(Cenník[#Data],MATCH($B469,Cenník[Kód]),2),"")</f>
        <v/>
      </c>
      <c r="D469" s="11" t="str">
        <f>IFERROR(INDEX(Výskyt[[Kód]:[ks]],MATCH(B469,Výskyt[Kód]),2),"")</f>
        <v/>
      </c>
      <c r="E469" s="12" t="str">
        <f>IFERROR(INDEX(Cenník[#Data],MATCH($B469,Cenník[Kód]),4),"")</f>
        <v/>
      </c>
      <c r="F469" s="13" t="str">
        <f t="shared" si="7"/>
        <v/>
      </c>
      <c r="G469"/>
    </row>
    <row r="470" spans="1:7" x14ac:dyDescent="0.25">
      <c r="A470" s="9">
        <v>462</v>
      </c>
      <c r="B470" s="10" t="str">
        <f>IFERROR(INDEX(Výskyt[[poradie]:[kód-P]],MATCH(A470,Výskyt[poradie],0),2),"")</f>
        <v/>
      </c>
      <c r="C470" s="10" t="str">
        <f>IFERROR(INDEX(Cenník[#Data],MATCH($B470,Cenník[Kód]),2),"")</f>
        <v/>
      </c>
      <c r="D470" s="11" t="str">
        <f>IFERROR(INDEX(Výskyt[[Kód]:[ks]],MATCH(B470,Výskyt[Kód]),2),"")</f>
        <v/>
      </c>
      <c r="E470" s="12" t="str">
        <f>IFERROR(INDEX(Cenník[#Data],MATCH($B470,Cenník[Kód]),4),"")</f>
        <v/>
      </c>
      <c r="F470" s="13" t="str">
        <f t="shared" si="7"/>
        <v/>
      </c>
      <c r="G470"/>
    </row>
    <row r="471" spans="1:7" x14ac:dyDescent="0.25">
      <c r="A471" s="9">
        <v>463</v>
      </c>
      <c r="B471" s="10" t="str">
        <f>IFERROR(INDEX(Výskyt[[poradie]:[kód-P]],MATCH(A471,Výskyt[poradie],0),2),"")</f>
        <v/>
      </c>
      <c r="C471" s="10" t="str">
        <f>IFERROR(INDEX(Cenník[#Data],MATCH($B471,Cenník[Kód]),2),"")</f>
        <v/>
      </c>
      <c r="D471" s="11" t="str">
        <f>IFERROR(INDEX(Výskyt[[Kód]:[ks]],MATCH(B471,Výskyt[Kód]),2),"")</f>
        <v/>
      </c>
      <c r="E471" s="12" t="str">
        <f>IFERROR(INDEX(Cenník[#Data],MATCH($B471,Cenník[Kód]),4),"")</f>
        <v/>
      </c>
      <c r="F471" s="13" t="str">
        <f t="shared" si="7"/>
        <v/>
      </c>
      <c r="G471"/>
    </row>
    <row r="472" spans="1:7" x14ac:dyDescent="0.25">
      <c r="A472" s="9">
        <v>464</v>
      </c>
      <c r="B472" s="10" t="str">
        <f>IFERROR(INDEX(Výskyt[[poradie]:[kód-P]],MATCH(A472,Výskyt[poradie],0),2),"")</f>
        <v/>
      </c>
      <c r="C472" s="10" t="str">
        <f>IFERROR(INDEX(Cenník[#Data],MATCH($B472,Cenník[Kód]),2),"")</f>
        <v/>
      </c>
      <c r="D472" s="11" t="str">
        <f>IFERROR(INDEX(Výskyt[[Kód]:[ks]],MATCH(B472,Výskyt[Kód]),2),"")</f>
        <v/>
      </c>
      <c r="E472" s="12" t="str">
        <f>IFERROR(INDEX(Cenník[#Data],MATCH($B472,Cenník[Kód]),4),"")</f>
        <v/>
      </c>
      <c r="F472" s="13" t="str">
        <f t="shared" si="7"/>
        <v/>
      </c>
      <c r="G472"/>
    </row>
    <row r="473" spans="1:7" x14ac:dyDescent="0.25">
      <c r="A473" s="9">
        <v>465</v>
      </c>
      <c r="B473" s="10" t="str">
        <f>IFERROR(INDEX(Výskyt[[poradie]:[kód-P]],MATCH(A473,Výskyt[poradie],0),2),"")</f>
        <v/>
      </c>
      <c r="C473" s="10" t="str">
        <f>IFERROR(INDEX(Cenník[#Data],MATCH($B473,Cenník[Kód]),2),"")</f>
        <v/>
      </c>
      <c r="D473" s="11" t="str">
        <f>IFERROR(INDEX(Výskyt[[Kód]:[ks]],MATCH(B473,Výskyt[Kód]),2),"")</f>
        <v/>
      </c>
      <c r="E473" s="12" t="str">
        <f>IFERROR(INDEX(Cenník[#Data],MATCH($B473,Cenník[Kód]),4),"")</f>
        <v/>
      </c>
      <c r="F473" s="13" t="str">
        <f t="shared" si="7"/>
        <v/>
      </c>
      <c r="G473"/>
    </row>
    <row r="474" spans="1:7" x14ac:dyDescent="0.25">
      <c r="A474" s="9">
        <v>466</v>
      </c>
      <c r="B474" s="10" t="str">
        <f>IFERROR(INDEX(Výskyt[[poradie]:[kód-P]],MATCH(A474,Výskyt[poradie],0),2),"")</f>
        <v/>
      </c>
      <c r="C474" s="10" t="str">
        <f>IFERROR(INDEX(Cenník[#Data],MATCH($B474,Cenník[Kód]),2),"")</f>
        <v/>
      </c>
      <c r="D474" s="11" t="str">
        <f>IFERROR(INDEX(Výskyt[[Kód]:[ks]],MATCH(B474,Výskyt[Kód]),2),"")</f>
        <v/>
      </c>
      <c r="E474" s="12" t="str">
        <f>IFERROR(INDEX(Cenník[#Data],MATCH($B474,Cenník[Kód]),4),"")</f>
        <v/>
      </c>
      <c r="F474" s="13" t="str">
        <f t="shared" si="7"/>
        <v/>
      </c>
      <c r="G474"/>
    </row>
    <row r="475" spans="1:7" x14ac:dyDescent="0.25">
      <c r="A475" s="9">
        <v>467</v>
      </c>
      <c r="B475" s="10" t="str">
        <f>IFERROR(INDEX(Výskyt[[poradie]:[kód-P]],MATCH(A475,Výskyt[poradie],0),2),"")</f>
        <v/>
      </c>
      <c r="C475" s="10" t="str">
        <f>IFERROR(INDEX(Cenník[#Data],MATCH($B475,Cenník[Kód]),2),"")</f>
        <v/>
      </c>
      <c r="D475" s="11" t="str">
        <f>IFERROR(INDEX(Výskyt[[Kód]:[ks]],MATCH(B475,Výskyt[Kód]),2),"")</f>
        <v/>
      </c>
      <c r="E475" s="12" t="str">
        <f>IFERROR(INDEX(Cenník[#Data],MATCH($B475,Cenník[Kód]),4),"")</f>
        <v/>
      </c>
      <c r="F475" s="13" t="str">
        <f t="shared" si="7"/>
        <v/>
      </c>
      <c r="G475"/>
    </row>
    <row r="476" spans="1:7" x14ac:dyDescent="0.25">
      <c r="A476" s="9">
        <v>468</v>
      </c>
      <c r="B476" s="10" t="str">
        <f>IFERROR(INDEX(Výskyt[[poradie]:[kód-P]],MATCH(A476,Výskyt[poradie],0),2),"")</f>
        <v/>
      </c>
      <c r="C476" s="10" t="str">
        <f>IFERROR(INDEX(Cenník[#Data],MATCH($B476,Cenník[Kód]),2),"")</f>
        <v/>
      </c>
      <c r="D476" s="11" t="str">
        <f>IFERROR(INDEX(Výskyt[[Kód]:[ks]],MATCH(B476,Výskyt[Kód]),2),"")</f>
        <v/>
      </c>
      <c r="E476" s="12" t="str">
        <f>IFERROR(INDEX(Cenník[#Data],MATCH($B476,Cenník[Kód]),4),"")</f>
        <v/>
      </c>
      <c r="F476" s="13" t="str">
        <f t="shared" si="7"/>
        <v/>
      </c>
      <c r="G476"/>
    </row>
    <row r="477" spans="1:7" x14ac:dyDescent="0.25">
      <c r="B477" s="10"/>
      <c r="C477"/>
      <c r="D477"/>
      <c r="E477"/>
      <c r="F477"/>
      <c r="G477"/>
    </row>
    <row r="478" spans="1:7" x14ac:dyDescent="0.25">
      <c r="B478" s="10"/>
      <c r="C478"/>
      <c r="D478"/>
      <c r="E478"/>
      <c r="F478"/>
      <c r="G478"/>
    </row>
    <row r="479" spans="1:7" x14ac:dyDescent="0.25">
      <c r="B479" s="10"/>
      <c r="C479"/>
      <c r="D479"/>
      <c r="E479"/>
      <c r="F479"/>
      <c r="G479"/>
    </row>
    <row r="480" spans="1:7" x14ac:dyDescent="0.25">
      <c r="B480" s="10"/>
      <c r="C480"/>
      <c r="D480"/>
      <c r="E480"/>
      <c r="F480"/>
      <c r="G480"/>
    </row>
    <row r="481" spans="2:7" x14ac:dyDescent="0.25">
      <c r="B481" s="10"/>
      <c r="C481"/>
      <c r="D481"/>
      <c r="E481"/>
      <c r="F481"/>
      <c r="G481"/>
    </row>
    <row r="482" spans="2:7" x14ac:dyDescent="0.25">
      <c r="B482" s="10"/>
      <c r="C482"/>
      <c r="D482"/>
      <c r="E482"/>
      <c r="F482"/>
      <c r="G482"/>
    </row>
    <row r="483" spans="2:7" x14ac:dyDescent="0.25">
      <c r="B483" s="10"/>
      <c r="C483"/>
      <c r="D483"/>
      <c r="E483"/>
      <c r="F483"/>
      <c r="G483"/>
    </row>
    <row r="484" spans="2:7" x14ac:dyDescent="0.25">
      <c r="B484" s="10"/>
      <c r="C484"/>
      <c r="D484"/>
      <c r="E484"/>
      <c r="F484"/>
      <c r="G484"/>
    </row>
    <row r="485" spans="2:7" x14ac:dyDescent="0.25">
      <c r="B485" s="10"/>
      <c r="C485"/>
      <c r="D485"/>
      <c r="E485"/>
      <c r="F485"/>
      <c r="G485"/>
    </row>
    <row r="486" spans="2:7" x14ac:dyDescent="0.25">
      <c r="B486" s="10"/>
      <c r="C486"/>
      <c r="D486"/>
      <c r="E486"/>
      <c r="F486"/>
      <c r="G486"/>
    </row>
    <row r="487" spans="2:7" x14ac:dyDescent="0.25">
      <c r="B487" s="10"/>
      <c r="C487"/>
      <c r="D487"/>
      <c r="E487"/>
      <c r="F487"/>
      <c r="G487"/>
    </row>
    <row r="488" spans="2:7" x14ac:dyDescent="0.25">
      <c r="B488" s="10"/>
      <c r="C488"/>
      <c r="D488"/>
      <c r="E488"/>
      <c r="F488"/>
      <c r="G488"/>
    </row>
    <row r="489" spans="2:7" x14ac:dyDescent="0.25">
      <c r="B489" s="10"/>
      <c r="C489"/>
      <c r="D489"/>
      <c r="E489"/>
      <c r="F489"/>
      <c r="G489"/>
    </row>
    <row r="490" spans="2:7" x14ac:dyDescent="0.25">
      <c r="B490" s="10"/>
      <c r="C490"/>
      <c r="D490"/>
      <c r="E490"/>
      <c r="F490"/>
      <c r="G490"/>
    </row>
    <row r="491" spans="2:7" x14ac:dyDescent="0.25">
      <c r="B491" s="10"/>
      <c r="C491"/>
      <c r="D491"/>
      <c r="E491"/>
      <c r="F491"/>
      <c r="G491"/>
    </row>
    <row r="492" spans="2:7" x14ac:dyDescent="0.25">
      <c r="B492" s="10"/>
      <c r="C492"/>
      <c r="D492"/>
      <c r="E492"/>
      <c r="F492"/>
      <c r="G492"/>
    </row>
    <row r="493" spans="2:7" x14ac:dyDescent="0.25">
      <c r="B493" s="10"/>
      <c r="C493"/>
      <c r="D493"/>
      <c r="E493"/>
      <c r="F493"/>
      <c r="G493"/>
    </row>
    <row r="494" spans="2:7" x14ac:dyDescent="0.25">
      <c r="B494" s="10"/>
      <c r="C494"/>
      <c r="D494"/>
      <c r="E494"/>
      <c r="F494"/>
      <c r="G494"/>
    </row>
    <row r="495" spans="2:7" x14ac:dyDescent="0.25">
      <c r="B495" s="10"/>
      <c r="C495"/>
      <c r="D495"/>
      <c r="E495"/>
      <c r="F495"/>
      <c r="G495"/>
    </row>
    <row r="496" spans="2:7" x14ac:dyDescent="0.25">
      <c r="B496" s="10"/>
      <c r="C496"/>
      <c r="D496"/>
      <c r="E496"/>
      <c r="F496"/>
      <c r="G496"/>
    </row>
    <row r="497" spans="2:7" x14ac:dyDescent="0.25">
      <c r="B497" s="10"/>
      <c r="C497"/>
      <c r="D497"/>
      <c r="E497"/>
      <c r="F497"/>
      <c r="G497"/>
    </row>
    <row r="498" spans="2:7" x14ac:dyDescent="0.25">
      <c r="B498" s="10"/>
      <c r="C498"/>
      <c r="D498"/>
      <c r="E498"/>
      <c r="F498"/>
      <c r="G498"/>
    </row>
    <row r="499" spans="2:7" x14ac:dyDescent="0.25">
      <c r="B499" s="10"/>
      <c r="C499"/>
      <c r="D499"/>
      <c r="E499"/>
      <c r="F499"/>
      <c r="G499"/>
    </row>
    <row r="500" spans="2:7" x14ac:dyDescent="0.25">
      <c r="B500" s="10"/>
      <c r="C500"/>
      <c r="D500"/>
      <c r="E500"/>
      <c r="F500"/>
      <c r="G500"/>
    </row>
    <row r="501" spans="2:7" x14ac:dyDescent="0.25">
      <c r="C501"/>
      <c r="D501"/>
      <c r="E501"/>
      <c r="F501"/>
      <c r="G501"/>
    </row>
    <row r="502" spans="2:7" x14ac:dyDescent="0.25">
      <c r="C502"/>
      <c r="D502"/>
      <c r="E502"/>
      <c r="F502"/>
      <c r="G502"/>
    </row>
    <row r="503" spans="2:7" x14ac:dyDescent="0.25">
      <c r="C503"/>
      <c r="D503"/>
      <c r="E503"/>
      <c r="F503"/>
      <c r="G503"/>
    </row>
    <row r="504" spans="2:7" x14ac:dyDescent="0.25">
      <c r="C504"/>
      <c r="D504"/>
      <c r="E504"/>
      <c r="F504"/>
      <c r="G504"/>
    </row>
    <row r="505" spans="2:7" x14ac:dyDescent="0.25">
      <c r="C505"/>
      <c r="D505"/>
      <c r="E505"/>
      <c r="F505"/>
      <c r="G505"/>
    </row>
    <row r="506" spans="2:7" x14ac:dyDescent="0.25">
      <c r="C506"/>
      <c r="D506"/>
      <c r="E506"/>
      <c r="F506"/>
      <c r="G506"/>
    </row>
    <row r="507" spans="2:7" x14ac:dyDescent="0.25">
      <c r="C507"/>
      <c r="D507"/>
      <c r="E507"/>
      <c r="F507"/>
      <c r="G507"/>
    </row>
    <row r="508" spans="2:7" x14ac:dyDescent="0.25">
      <c r="C508"/>
      <c r="D508"/>
      <c r="E508"/>
      <c r="F508"/>
      <c r="G508"/>
    </row>
  </sheetData>
  <sheetProtection algorithmName="SHA-512" hashValue="m+TqHLS4fCnP2K1E5v38fvUwaCSKC58E5aNjJXPjDTLjArsowxQ2floe1MBRv3bSYBXALc+pfSATMT2aQ/BxMQ==" saltValue="h/TAx4WHm02iAfrum9mumQ==" spinCount="100000" sheet="1" objects="1" scenarios="1"/>
  <mergeCells count="4">
    <mergeCell ref="B2:F2"/>
    <mergeCell ref="B3:B4"/>
    <mergeCell ref="C3:D4"/>
    <mergeCell ref="E3:F4"/>
  </mergeCells>
  <conditionalFormatting sqref="B9:F476">
    <cfRule type="expression" dxfId="0" priority="1">
      <formula>$B9&lt;&gt;""</formula>
    </cfRule>
  </conditionalFormatting>
  <dataValidations count="1">
    <dataValidation allowBlank="1" showDropDown="1" showInputMessage="1" showErrorMessage="1" sqref="C3 C9:F476 B9:B500" xr:uid="{BAC00170-4094-426F-88CD-2C49A9E87AF3}"/>
  </dataValidations>
  <printOptions horizontalCentered="1"/>
  <pageMargins left="0.19685039370078741" right="0.19685039370078741" top="0.39370078740157483" bottom="0.39370078740157483" header="0" footer="0"/>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2</vt:i4>
      </vt:variant>
    </vt:vector>
  </HeadingPairs>
  <TitlesOfParts>
    <vt:vector size="6" baseType="lpstr">
      <vt:lpstr>Cenník</vt:lpstr>
      <vt:lpstr>Fakturačné údaje</vt:lpstr>
      <vt:lpstr>Školské potreby</vt:lpstr>
      <vt:lpstr>Sumár objednávky</vt:lpstr>
      <vt:lpstr>'Sumár objednávky'!Oblasť_tlače</vt:lpstr>
      <vt:lpstr>'Školské potreby'!Oblasť_tlače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Tomáš Megyesy</dc:creator>
  <cp:lastModifiedBy>Tomáš Megyesy</cp:lastModifiedBy>
  <cp:lastPrinted>2024-03-14T13:48:35Z</cp:lastPrinted>
  <dcterms:created xsi:type="dcterms:W3CDTF">2023-01-21T21:14:48Z</dcterms:created>
  <dcterms:modified xsi:type="dcterms:W3CDTF">2024-03-15T07:29:48Z</dcterms:modified>
</cp:coreProperties>
</file>